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Royesan\0.7_Perucamaras\03. Entregables Marzo\0324 - 430 RP Empleo informal Oriente\informe final\"/>
    </mc:Choice>
  </mc:AlternateContent>
  <xr:revisionPtr revIDLastSave="0" documentId="13_ncr:1_{88A968F6-49DA-48F3-A9AA-40515BD9881D}" xr6:coauthVersionLast="46" xr6:coauthVersionMax="46" xr10:uidLastSave="{00000000-0000-0000-0000-000000000000}"/>
  <bookViews>
    <workbookView xWindow="-108" yWindow="-108" windowWidth="23256" windowHeight="12576" tabRatio="801" activeTab="2" xr2:uid="{1F224583-7F01-4262-8187-E0CB706978F3}"/>
  </bookViews>
  <sheets>
    <sheet name="Perucámaras " sheetId="1" r:id="rId1"/>
    <sheet name="Índice" sheetId="3" r:id="rId2"/>
    <sheet name="Macro Región Oriente" sheetId="21" r:id="rId3"/>
    <sheet name="Amazonas" sheetId="20" r:id="rId4"/>
    <sheet name="Loreto" sheetId="22" r:id="rId5"/>
    <sheet name="San Martín" sheetId="23" r:id="rId6"/>
    <sheet name="Ucayali" sheetId="24" r:id="rId7"/>
    <sheet name="Ancash" sheetId="13" state="hidden" r:id="rId8"/>
  </sheets>
  <externalReferences>
    <externalReference r:id="rId9"/>
    <externalReference r:id="rId10"/>
  </externalReferences>
  <definedNames>
    <definedName name="asistencia">'[1]03_asiste'!$A$16:$I$27</definedName>
    <definedName name="colectivo">'[1]02_salud_colec'!$A$16:$I$40</definedName>
    <definedName name="desastres">'[1]04_desastre'!$A$16:$I$20</definedName>
    <definedName name="gestion">'[1]05_gest'!$A$16:$I$32</definedName>
    <definedName name="guber">'[1]06_Gub'!$A$16:$I$19</definedName>
    <definedName name="individual">'[1]01_salud_indiv'!$A$16:$I$40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4" i="21" l="1"/>
  <c r="N45" i="21"/>
  <c r="N46" i="21"/>
  <c r="N32" i="21"/>
  <c r="N31" i="21"/>
  <c r="L14" i="21"/>
  <c r="K14" i="21"/>
  <c r="I11" i="20"/>
  <c r="H11" i="20"/>
  <c r="G11" i="20"/>
  <c r="F11" i="20"/>
  <c r="F11" i="22"/>
  <c r="G11" i="22"/>
  <c r="H11" i="22"/>
  <c r="I11" i="22"/>
  <c r="I32" i="20"/>
  <c r="J14" i="24" l="1"/>
  <c r="J14" i="23"/>
  <c r="J14" i="21"/>
  <c r="T57" i="21" l="1"/>
  <c r="U57" i="21"/>
  <c r="V57" i="21"/>
  <c r="S57" i="21"/>
  <c r="S32" i="21"/>
  <c r="F11" i="21"/>
  <c r="F10" i="21" s="1"/>
  <c r="G11" i="21"/>
  <c r="G10" i="21" s="1"/>
  <c r="H11" i="21"/>
  <c r="H10" i="21" s="1"/>
  <c r="L33" i="24"/>
  <c r="L32" i="24"/>
  <c r="M32" i="24" s="1"/>
  <c r="L31" i="24"/>
  <c r="M31" i="24" s="1"/>
  <c r="L30" i="24"/>
  <c r="M30" i="24" s="1"/>
  <c r="L29" i="24"/>
  <c r="L33" i="23"/>
  <c r="M33" i="23" s="1"/>
  <c r="L32" i="23"/>
  <c r="M32" i="23" s="1"/>
  <c r="L31" i="23"/>
  <c r="L30" i="23"/>
  <c r="M30" i="23" s="1"/>
  <c r="L29" i="23"/>
  <c r="M29" i="23" s="1"/>
  <c r="L33" i="22"/>
  <c r="M33" i="22" s="1"/>
  <c r="L32" i="22"/>
  <c r="M32" i="22" s="1"/>
  <c r="L31" i="22"/>
  <c r="L30" i="22"/>
  <c r="L29" i="22"/>
  <c r="M29" i="22" s="1"/>
  <c r="L79" i="24"/>
  <c r="M79" i="24" s="1"/>
  <c r="G79" i="24"/>
  <c r="F79" i="24"/>
  <c r="L78" i="24"/>
  <c r="M78" i="24" s="1"/>
  <c r="H78" i="24"/>
  <c r="I78" i="24" s="1"/>
  <c r="L77" i="24"/>
  <c r="M77" i="24" s="1"/>
  <c r="H77" i="24"/>
  <c r="I77" i="24" s="1"/>
  <c r="L76" i="24"/>
  <c r="M76" i="24" s="1"/>
  <c r="H76" i="24"/>
  <c r="I76" i="24" s="1"/>
  <c r="L75" i="24"/>
  <c r="M75" i="24" s="1"/>
  <c r="H75" i="24"/>
  <c r="I75" i="24" s="1"/>
  <c r="L65" i="24"/>
  <c r="M65" i="24" s="1"/>
  <c r="G65" i="24"/>
  <c r="F65" i="24"/>
  <c r="L64" i="24"/>
  <c r="M64" i="24" s="1"/>
  <c r="H64" i="24"/>
  <c r="I64" i="24" s="1"/>
  <c r="L63" i="24"/>
  <c r="M63" i="24" s="1"/>
  <c r="H63" i="24"/>
  <c r="I63" i="24" s="1"/>
  <c r="M62" i="24"/>
  <c r="L62" i="24"/>
  <c r="H62" i="24"/>
  <c r="I62" i="24" s="1"/>
  <c r="L61" i="24"/>
  <c r="M61" i="24" s="1"/>
  <c r="H61" i="24"/>
  <c r="I61" i="24" s="1"/>
  <c r="L60" i="24"/>
  <c r="M60" i="24" s="1"/>
  <c r="H60" i="24"/>
  <c r="I60" i="24" s="1"/>
  <c r="L50" i="24"/>
  <c r="M50" i="24" s="1"/>
  <c r="G50" i="24"/>
  <c r="F50" i="24"/>
  <c r="L49" i="24"/>
  <c r="M49" i="24" s="1"/>
  <c r="H49" i="24"/>
  <c r="I49" i="24" s="1"/>
  <c r="L48" i="24"/>
  <c r="M48" i="24" s="1"/>
  <c r="H48" i="24"/>
  <c r="I48" i="24" s="1"/>
  <c r="L47" i="24"/>
  <c r="M47" i="24" s="1"/>
  <c r="H47" i="24"/>
  <c r="I47" i="24" s="1"/>
  <c r="L46" i="24"/>
  <c r="M46" i="24" s="1"/>
  <c r="H46" i="24"/>
  <c r="I46" i="24" s="1"/>
  <c r="L45" i="24"/>
  <c r="M45" i="24" s="1"/>
  <c r="H45" i="24"/>
  <c r="I45" i="24" s="1"/>
  <c r="L44" i="24"/>
  <c r="M44" i="24" s="1"/>
  <c r="H44" i="24"/>
  <c r="I44" i="24" s="1"/>
  <c r="L34" i="24"/>
  <c r="M34" i="24" s="1"/>
  <c r="G34" i="24"/>
  <c r="F34" i="24"/>
  <c r="M33" i="24"/>
  <c r="H33" i="24"/>
  <c r="I33" i="24" s="1"/>
  <c r="H32" i="24"/>
  <c r="I32" i="24" s="1"/>
  <c r="H31" i="24"/>
  <c r="I31" i="24" s="1"/>
  <c r="H30" i="24"/>
  <c r="I30" i="24" s="1"/>
  <c r="M29" i="24"/>
  <c r="H29" i="24"/>
  <c r="I29" i="24" s="1"/>
  <c r="L28" i="24"/>
  <c r="M28" i="24" s="1"/>
  <c r="H28" i="24"/>
  <c r="I28" i="24" s="1"/>
  <c r="I17" i="24"/>
  <c r="T32" i="21" s="1"/>
  <c r="H17" i="24"/>
  <c r="G17" i="24"/>
  <c r="F17" i="24"/>
  <c r="F15" i="24"/>
  <c r="J12" i="24"/>
  <c r="I11" i="24"/>
  <c r="I15" i="24" s="1"/>
  <c r="H11" i="24"/>
  <c r="H15" i="24" s="1"/>
  <c r="G11" i="24"/>
  <c r="G15" i="24" s="1"/>
  <c r="F11" i="24"/>
  <c r="G10" i="24"/>
  <c r="F10" i="24"/>
  <c r="L79" i="23"/>
  <c r="M79" i="23" s="1"/>
  <c r="G79" i="23"/>
  <c r="H79" i="23" s="1"/>
  <c r="F79" i="23"/>
  <c r="L78" i="23"/>
  <c r="M78" i="23" s="1"/>
  <c r="H78" i="23"/>
  <c r="I78" i="23" s="1"/>
  <c r="L77" i="23"/>
  <c r="M77" i="23" s="1"/>
  <c r="H77" i="23"/>
  <c r="I77" i="23" s="1"/>
  <c r="L76" i="23"/>
  <c r="M76" i="23" s="1"/>
  <c r="H76" i="23"/>
  <c r="I76" i="23" s="1"/>
  <c r="L75" i="23"/>
  <c r="M75" i="23" s="1"/>
  <c r="H75" i="23"/>
  <c r="I75" i="23" s="1"/>
  <c r="L65" i="23"/>
  <c r="M65" i="23" s="1"/>
  <c r="G65" i="23"/>
  <c r="H65" i="23" s="1"/>
  <c r="I65" i="23" s="1"/>
  <c r="F65" i="23"/>
  <c r="L64" i="23"/>
  <c r="M64" i="23" s="1"/>
  <c r="H64" i="23"/>
  <c r="I64" i="23" s="1"/>
  <c r="L63" i="23"/>
  <c r="M63" i="23" s="1"/>
  <c r="H63" i="23"/>
  <c r="I63" i="23" s="1"/>
  <c r="L62" i="23"/>
  <c r="M62" i="23" s="1"/>
  <c r="H62" i="23"/>
  <c r="I62" i="23" s="1"/>
  <c r="L61" i="23"/>
  <c r="M61" i="23" s="1"/>
  <c r="H61" i="23"/>
  <c r="I61" i="23" s="1"/>
  <c r="L60" i="23"/>
  <c r="M60" i="23" s="1"/>
  <c r="H60" i="23"/>
  <c r="I60" i="23" s="1"/>
  <c r="L50" i="23"/>
  <c r="M50" i="23" s="1"/>
  <c r="G50" i="23"/>
  <c r="H50" i="23" s="1"/>
  <c r="F50" i="23"/>
  <c r="L49" i="23"/>
  <c r="M49" i="23" s="1"/>
  <c r="H49" i="23"/>
  <c r="I49" i="23" s="1"/>
  <c r="L48" i="23"/>
  <c r="M48" i="23" s="1"/>
  <c r="H48" i="23"/>
  <c r="I48" i="23" s="1"/>
  <c r="L47" i="23"/>
  <c r="M47" i="23" s="1"/>
  <c r="H47" i="23"/>
  <c r="I47" i="23" s="1"/>
  <c r="L46" i="23"/>
  <c r="M46" i="23" s="1"/>
  <c r="H46" i="23"/>
  <c r="I46" i="23" s="1"/>
  <c r="L45" i="23"/>
  <c r="M45" i="23" s="1"/>
  <c r="H45" i="23"/>
  <c r="I45" i="23" s="1"/>
  <c r="L44" i="23"/>
  <c r="M44" i="23" s="1"/>
  <c r="H44" i="23"/>
  <c r="I44" i="23" s="1"/>
  <c r="L34" i="23"/>
  <c r="M34" i="23" s="1"/>
  <c r="G34" i="23"/>
  <c r="H34" i="23" s="1"/>
  <c r="I34" i="23" s="1"/>
  <c r="F34" i="23"/>
  <c r="H33" i="23"/>
  <c r="I33" i="23" s="1"/>
  <c r="H32" i="23"/>
  <c r="I32" i="23" s="1"/>
  <c r="M31" i="23"/>
  <c r="H31" i="23"/>
  <c r="I31" i="23" s="1"/>
  <c r="H30" i="23"/>
  <c r="I30" i="23" s="1"/>
  <c r="H29" i="23"/>
  <c r="I29" i="23" s="1"/>
  <c r="L28" i="23"/>
  <c r="M28" i="23" s="1"/>
  <c r="H28" i="23"/>
  <c r="I28" i="23" s="1"/>
  <c r="I17" i="23"/>
  <c r="T31" i="21" s="1"/>
  <c r="H17" i="23"/>
  <c r="G17" i="23"/>
  <c r="F17" i="23"/>
  <c r="S31" i="21" s="1"/>
  <c r="J12" i="23"/>
  <c r="I11" i="23"/>
  <c r="I15" i="23" s="1"/>
  <c r="H11" i="23"/>
  <c r="H15" i="23" s="1"/>
  <c r="G11" i="23"/>
  <c r="G15" i="23" s="1"/>
  <c r="F11" i="23"/>
  <c r="F15" i="23" s="1"/>
  <c r="I10" i="23"/>
  <c r="L79" i="22"/>
  <c r="M79" i="22" s="1"/>
  <c r="G79" i="22"/>
  <c r="F79" i="22"/>
  <c r="L78" i="22"/>
  <c r="M78" i="22" s="1"/>
  <c r="H78" i="22"/>
  <c r="I78" i="22" s="1"/>
  <c r="L77" i="22"/>
  <c r="M77" i="22" s="1"/>
  <c r="H77" i="22"/>
  <c r="I77" i="22" s="1"/>
  <c r="L76" i="22"/>
  <c r="M76" i="22" s="1"/>
  <c r="H76" i="22"/>
  <c r="I76" i="22" s="1"/>
  <c r="L75" i="22"/>
  <c r="M75" i="22" s="1"/>
  <c r="H75" i="22"/>
  <c r="I75" i="22" s="1"/>
  <c r="L65" i="22"/>
  <c r="M65" i="22" s="1"/>
  <c r="G65" i="22"/>
  <c r="F65" i="22"/>
  <c r="L64" i="22"/>
  <c r="M64" i="22" s="1"/>
  <c r="H64" i="22"/>
  <c r="I64" i="22" s="1"/>
  <c r="L63" i="22"/>
  <c r="M63" i="22" s="1"/>
  <c r="H63" i="22"/>
  <c r="I63" i="22" s="1"/>
  <c r="L62" i="22"/>
  <c r="M62" i="22" s="1"/>
  <c r="H62" i="22"/>
  <c r="I62" i="22" s="1"/>
  <c r="L61" i="22"/>
  <c r="M61" i="22" s="1"/>
  <c r="H61" i="22"/>
  <c r="I61" i="22" s="1"/>
  <c r="L60" i="22"/>
  <c r="M60" i="22" s="1"/>
  <c r="H60" i="22"/>
  <c r="I60" i="22" s="1"/>
  <c r="L50" i="22"/>
  <c r="M50" i="22" s="1"/>
  <c r="G50" i="22"/>
  <c r="F50" i="22"/>
  <c r="L49" i="22"/>
  <c r="M49" i="22" s="1"/>
  <c r="H49" i="22"/>
  <c r="I49" i="22" s="1"/>
  <c r="L48" i="22"/>
  <c r="M48" i="22" s="1"/>
  <c r="H48" i="22"/>
  <c r="I48" i="22" s="1"/>
  <c r="L47" i="22"/>
  <c r="M47" i="22" s="1"/>
  <c r="H47" i="22"/>
  <c r="I47" i="22" s="1"/>
  <c r="L46" i="22"/>
  <c r="M46" i="22" s="1"/>
  <c r="H46" i="22"/>
  <c r="I46" i="22" s="1"/>
  <c r="L45" i="22"/>
  <c r="M45" i="22" s="1"/>
  <c r="H45" i="22"/>
  <c r="I45" i="22" s="1"/>
  <c r="L44" i="22"/>
  <c r="M44" i="22" s="1"/>
  <c r="H44" i="22"/>
  <c r="I44" i="22" s="1"/>
  <c r="L34" i="22"/>
  <c r="M34" i="22" s="1"/>
  <c r="G34" i="22"/>
  <c r="H34" i="22" s="1"/>
  <c r="I34" i="22" s="1"/>
  <c r="F34" i="22"/>
  <c r="I33" i="22"/>
  <c r="H33" i="22"/>
  <c r="H32" i="22"/>
  <c r="I32" i="22" s="1"/>
  <c r="M31" i="22"/>
  <c r="H31" i="22"/>
  <c r="I31" i="22" s="1"/>
  <c r="M30" i="22"/>
  <c r="H30" i="22"/>
  <c r="I30" i="22" s="1"/>
  <c r="H29" i="22"/>
  <c r="I29" i="22" s="1"/>
  <c r="L28" i="22"/>
  <c r="M28" i="22" s="1"/>
  <c r="H28" i="22"/>
  <c r="I28" i="22" s="1"/>
  <c r="I17" i="22"/>
  <c r="T30" i="21" s="1"/>
  <c r="H17" i="22"/>
  <c r="G17" i="22"/>
  <c r="F17" i="22"/>
  <c r="S30" i="21" s="1"/>
  <c r="J12" i="22"/>
  <c r="I10" i="22"/>
  <c r="H15" i="22"/>
  <c r="G15" i="22"/>
  <c r="F15" i="22"/>
  <c r="H47" i="20"/>
  <c r="I47" i="20" s="1"/>
  <c r="H48" i="20"/>
  <c r="I48" i="20" s="1"/>
  <c r="H49" i="20"/>
  <c r="K79" i="21"/>
  <c r="J79" i="21"/>
  <c r="G79" i="21"/>
  <c r="F79" i="21"/>
  <c r="L78" i="21"/>
  <c r="M78" i="21" s="1"/>
  <c r="H78" i="21"/>
  <c r="I78" i="21" s="1"/>
  <c r="L77" i="21"/>
  <c r="M77" i="21" s="1"/>
  <c r="H77" i="21"/>
  <c r="I77" i="21" s="1"/>
  <c r="L76" i="21"/>
  <c r="M76" i="21" s="1"/>
  <c r="H76" i="21"/>
  <c r="I76" i="21" s="1"/>
  <c r="L75" i="21"/>
  <c r="M75" i="21" s="1"/>
  <c r="H75" i="21"/>
  <c r="I75" i="21" s="1"/>
  <c r="L65" i="21"/>
  <c r="M65" i="21" s="1"/>
  <c r="G65" i="21"/>
  <c r="H65" i="21" s="1"/>
  <c r="F65" i="21"/>
  <c r="L64" i="21"/>
  <c r="M64" i="21" s="1"/>
  <c r="H64" i="21"/>
  <c r="I64" i="21" s="1"/>
  <c r="L63" i="21"/>
  <c r="M63" i="21" s="1"/>
  <c r="H63" i="21"/>
  <c r="I63" i="21" s="1"/>
  <c r="L62" i="21"/>
  <c r="M62" i="21" s="1"/>
  <c r="H62" i="21"/>
  <c r="I62" i="21" s="1"/>
  <c r="L61" i="21"/>
  <c r="M61" i="21" s="1"/>
  <c r="H61" i="21"/>
  <c r="I61" i="21" s="1"/>
  <c r="L60" i="21"/>
  <c r="M60" i="21" s="1"/>
  <c r="H60" i="21"/>
  <c r="I60" i="21" s="1"/>
  <c r="L50" i="21"/>
  <c r="G50" i="21"/>
  <c r="F50" i="21"/>
  <c r="H48" i="21"/>
  <c r="I48" i="21" s="1"/>
  <c r="L46" i="21"/>
  <c r="M46" i="21" s="1"/>
  <c r="H46" i="21"/>
  <c r="I46" i="21" s="1"/>
  <c r="L45" i="21"/>
  <c r="M45" i="21" s="1"/>
  <c r="H45" i="21"/>
  <c r="I45" i="21" s="1"/>
  <c r="L44" i="21"/>
  <c r="M44" i="21" s="1"/>
  <c r="H44" i="21"/>
  <c r="I44" i="21" s="1"/>
  <c r="G34" i="21"/>
  <c r="F34" i="21"/>
  <c r="L33" i="21"/>
  <c r="M33" i="21" s="1"/>
  <c r="H33" i="21"/>
  <c r="I33" i="21" s="1"/>
  <c r="L32" i="21"/>
  <c r="M32" i="21" s="1"/>
  <c r="H32" i="21"/>
  <c r="I32" i="21" s="1"/>
  <c r="L31" i="21"/>
  <c r="M31" i="21" s="1"/>
  <c r="H31" i="21"/>
  <c r="I31" i="21" s="1"/>
  <c r="H30" i="21"/>
  <c r="I30" i="21" s="1"/>
  <c r="L29" i="21"/>
  <c r="M29" i="21" s="1"/>
  <c r="H29" i="21"/>
  <c r="I29" i="21" s="1"/>
  <c r="H28" i="21"/>
  <c r="I28" i="21" s="1"/>
  <c r="I17" i="21"/>
  <c r="H17" i="21"/>
  <c r="G17" i="21"/>
  <c r="F17" i="21"/>
  <c r="J12" i="21"/>
  <c r="I11" i="21"/>
  <c r="I10" i="21" s="1"/>
  <c r="G79" i="20"/>
  <c r="H79" i="20" s="1"/>
  <c r="F79" i="20"/>
  <c r="L78" i="20"/>
  <c r="M78" i="20" s="1"/>
  <c r="H78" i="20"/>
  <c r="I78" i="20" s="1"/>
  <c r="L77" i="20"/>
  <c r="M77" i="20" s="1"/>
  <c r="H77" i="20"/>
  <c r="I77" i="20" s="1"/>
  <c r="L76" i="20"/>
  <c r="M76" i="20" s="1"/>
  <c r="I76" i="20"/>
  <c r="H76" i="20"/>
  <c r="L75" i="20"/>
  <c r="M75" i="20" s="1"/>
  <c r="H75" i="20"/>
  <c r="I75" i="20" s="1"/>
  <c r="G65" i="20"/>
  <c r="F65" i="20"/>
  <c r="L64" i="20"/>
  <c r="M64" i="20" s="1"/>
  <c r="H64" i="20"/>
  <c r="I64" i="20" s="1"/>
  <c r="L63" i="20"/>
  <c r="M63" i="20" s="1"/>
  <c r="H63" i="20"/>
  <c r="I63" i="20" s="1"/>
  <c r="L62" i="20"/>
  <c r="M62" i="20" s="1"/>
  <c r="H62" i="20"/>
  <c r="I62" i="20" s="1"/>
  <c r="L61" i="20"/>
  <c r="M61" i="20" s="1"/>
  <c r="H61" i="20"/>
  <c r="I61" i="20" s="1"/>
  <c r="L60" i="20"/>
  <c r="M60" i="20" s="1"/>
  <c r="H60" i="20"/>
  <c r="I60" i="20" s="1"/>
  <c r="G50" i="20"/>
  <c r="F50" i="20"/>
  <c r="L49" i="20"/>
  <c r="M49" i="20" s="1"/>
  <c r="I49" i="20"/>
  <c r="L48" i="20"/>
  <c r="M48" i="20" s="1"/>
  <c r="L47" i="20"/>
  <c r="M47" i="20" s="1"/>
  <c r="L46" i="20"/>
  <c r="M46" i="20" s="1"/>
  <c r="H46" i="20"/>
  <c r="I46" i="20" s="1"/>
  <c r="L45" i="20"/>
  <c r="M45" i="20" s="1"/>
  <c r="H45" i="20"/>
  <c r="I45" i="20" s="1"/>
  <c r="L44" i="20"/>
  <c r="M44" i="20" s="1"/>
  <c r="H44" i="20"/>
  <c r="I44" i="20" s="1"/>
  <c r="G34" i="20"/>
  <c r="F34" i="20"/>
  <c r="M33" i="20"/>
  <c r="H33" i="20"/>
  <c r="I33" i="20" s="1"/>
  <c r="M32" i="20"/>
  <c r="H32" i="20"/>
  <c r="M31" i="20"/>
  <c r="H31" i="20"/>
  <c r="I31" i="20" s="1"/>
  <c r="M30" i="20"/>
  <c r="H30" i="20"/>
  <c r="I30" i="20" s="1"/>
  <c r="M29" i="20"/>
  <c r="H29" i="20"/>
  <c r="I29" i="20" s="1"/>
  <c r="L28" i="20"/>
  <c r="M28" i="20" s="1"/>
  <c r="H28" i="20"/>
  <c r="I28" i="20" s="1"/>
  <c r="I17" i="20"/>
  <c r="T29" i="21" s="1"/>
  <c r="H17" i="20"/>
  <c r="G17" i="20"/>
  <c r="F17" i="20"/>
  <c r="S29" i="21" s="1"/>
  <c r="I15" i="20"/>
  <c r="J12" i="20"/>
  <c r="I10" i="20"/>
  <c r="H15" i="20"/>
  <c r="G15" i="20"/>
  <c r="F15" i="20"/>
  <c r="F15" i="21" l="1"/>
  <c r="H65" i="24"/>
  <c r="I65" i="24" s="1"/>
  <c r="H34" i="24"/>
  <c r="I34" i="24" s="1"/>
  <c r="H10" i="24"/>
  <c r="I10" i="24"/>
  <c r="F10" i="23"/>
  <c r="H79" i="22"/>
  <c r="H65" i="22"/>
  <c r="I65" i="22" s="1"/>
  <c r="L79" i="21"/>
  <c r="M79" i="21" s="1"/>
  <c r="H50" i="21"/>
  <c r="I50" i="21" s="1"/>
  <c r="H34" i="21"/>
  <c r="I34" i="21" s="1"/>
  <c r="I65" i="21"/>
  <c r="H79" i="21"/>
  <c r="I79" i="21" s="1"/>
  <c r="L34" i="21"/>
  <c r="M34" i="21" s="1"/>
  <c r="G15" i="21"/>
  <c r="H15" i="21"/>
  <c r="I79" i="24"/>
  <c r="H79" i="24"/>
  <c r="H50" i="24"/>
  <c r="I50" i="24" s="1"/>
  <c r="J15" i="24"/>
  <c r="G10" i="23"/>
  <c r="H10" i="23"/>
  <c r="J15" i="23"/>
  <c r="G10" i="22"/>
  <c r="H10" i="22"/>
  <c r="I79" i="23"/>
  <c r="I50" i="23"/>
  <c r="H50" i="22"/>
  <c r="I50" i="22" s="1"/>
  <c r="I15" i="22"/>
  <c r="J15" i="22" s="1"/>
  <c r="I79" i="22"/>
  <c r="F10" i="22"/>
  <c r="L79" i="20"/>
  <c r="M79" i="20" s="1"/>
  <c r="H65" i="20"/>
  <c r="I65" i="20" s="1"/>
  <c r="L50" i="20"/>
  <c r="M50" i="20" s="1"/>
  <c r="H50" i="20"/>
  <c r="I50" i="20" s="1"/>
  <c r="L65" i="20"/>
  <c r="M65" i="20" s="1"/>
  <c r="L34" i="20"/>
  <c r="M34" i="20" s="1"/>
  <c r="H34" i="20"/>
  <c r="I34" i="20" s="1"/>
  <c r="M50" i="21"/>
  <c r="I15" i="21"/>
  <c r="I79" i="20"/>
  <c r="J15" i="20"/>
  <c r="F10" i="20"/>
  <c r="G10" i="20"/>
  <c r="H10" i="20"/>
</calcChain>
</file>

<file path=xl/sharedStrings.xml><?xml version="1.0" encoding="utf-8"?>
<sst xmlns="http://schemas.openxmlformats.org/spreadsheetml/2006/main" count="699" uniqueCount="121">
  <si>
    <t xml:space="preserve">Información ampliada del Reporte Regional </t>
  </si>
  <si>
    <t>Índice</t>
  </si>
  <si>
    <t>Total</t>
  </si>
  <si>
    <t>PIM</t>
  </si>
  <si>
    <t>Proyecto</t>
  </si>
  <si>
    <t>  53.0</t>
  </si>
  <si>
    <t>2484876: ADQUISICION DE MONITOR DE FUNCIONES VITALES, VENTILADOR MECANICO, VENTILADOR DE TRANSPORTE Y DESFIBRILADOR; ADEMAS DE OTROS ACTIVOS EN EL(LA) EESS VICTOR RAMOS GUARDIA - HUARAZ - HUARAZ DISTRITO DE HUARAZ, PROVINCIA HUARAZ, DEPARTAMENTO ANCASH</t>
  </si>
  <si>
    <t>2484819: ADQUISICION DE MONITOR DE FUNCIONES VITALES, VENTILADOR MECANICO, VENTILADOR DE TRANSPORTE Y DESFIBRILADOR; ADEMAS DE OTROS ACTIVOS EN EL(LA) EESS ELEAZAR GUZMAN BARRON - NUEVO CHIMBOTE DISTRITO DE NUEVO CHIMBOTE, PROVINCIA SANTA, DEPARTAMENTO ANCASH</t>
  </si>
  <si>
    <t>  92.6</t>
  </si>
  <si>
    <t>2428425: REHABILITACION DE LOS SERVICIOS DE SALUD DEL ESTABLECIMIENTO DE SALUD MAGDALENA NUEVA, DISTRITO DE CHIMBOTE, PROVINCIA SANTA, DEPARTAMENTO ANCASH</t>
  </si>
  <si>
    <t>  0.0</t>
  </si>
  <si>
    <t>2409087: RECUPERACION DE LOS SERVICIOS DE SALUD DEL PUESTO DE SALUD (I-1) SAPCHA - DISTRITO DE ACOCHACA - PROVINCIA DE ASUNCION - DEPARTAMENTO DE ANCASH</t>
  </si>
  <si>
    <t>  98.2</t>
  </si>
  <si>
    <t>2386577: MEJORAMIENTO DE LOS SERVICIOS DE SALUD DEL HOSPITAL DE APOYO YUNGAY, DISTRITO Y PROVINCIA DE YUNGAY, DEPARTAMENTO ANCASH</t>
  </si>
  <si>
    <t>  90.0</t>
  </si>
  <si>
    <t>2386533: MEJORAMIENTO Y AMPLIACION DE LOS SERVICIOS DE SALUD DEL HOSPITAL DE APOYO DE POMABAMBA ANTONIO CALDAS DOMINGUEZ, BARRIO DE HUAJTACHACRA, DISTRITO Y PROVINCIA DE POMABAMBA, DEPARTAMENTO DE ANCASH</t>
  </si>
  <si>
    <t>2386498: MEJORAMIENTO DE LOS SERVICIOS DE SALUD DEL HOSPITAL DE APOYO RECUAY - DISTRITO RECUAY, PROVINCIA RECUAY, DEPARTAMENTO DE ANCASH</t>
  </si>
  <si>
    <t>2362485: MEJORAMIENTO Y AMPLIACION LOS SERVICIOS DE SALUD DEL HOSPITAL DE APOYO DE CARAZ SAN JUAN DE DIOS, BARRIO DE MANCHURIA, CENTRO POBLADO DE CARAZ - DISTRITO DE CARAZ - PROVINCIA DE HUAYLAS, DEPARTAMENTO DE ANCASH</t>
  </si>
  <si>
    <t>2286124: MEJORAMIENTO DE LOS SERVICIOS DE SALUD DEL ESTABLECIMIENTO DE SALUD HUARI, DISTRITO Y PROVINCIA DE HUARI DEPARTAMENTO DE ANCASH</t>
  </si>
  <si>
    <t>  99.9</t>
  </si>
  <si>
    <t>2285573: MEJORAMIENTO DE LOS SERVICIOS DE SALUD DEL ESTABLECIMIENTO DE SALUD PROGRESO, DEL DISTRITO DE CHIMBOTE, PROVINCIA DE SANTA, DEPARTAMENTO DE ANCASH</t>
  </si>
  <si>
    <t>2194935: MEJORAMIENTO DE LOS SERVICIOS DE SALUD DEL HOSPITAL DE HUARMEY, DISTRITO DE HUARMEY, PROVINCIA DE HUARMEY-REGION ANCASH</t>
  </si>
  <si>
    <t>  12.3</t>
  </si>
  <si>
    <t>2089754: EXPEDIENTES TECNICOS, ESTUDIOS DE PRE-INVERSION Y OTROS ESTUDIOS - PLAN INTEGRAL PARA LA RECONSTRUCCION CON CAMBIOS</t>
  </si>
  <si>
    <t>Devengado </t>
  </si>
  <si>
    <t>Avance % </t>
  </si>
  <si>
    <t> 38.1</t>
  </si>
  <si>
    <t>Departamento (Meta) 02: ANCASH</t>
  </si>
  <si>
    <t>Sector 11: SALUD</t>
  </si>
  <si>
    <t>Nivel de Gobierno E: GOBIERNO NACIONAL</t>
  </si>
  <si>
    <t>Función 20: SALUD</t>
  </si>
  <si>
    <t>TOTAL</t>
  </si>
  <si>
    <t> 0.0</t>
  </si>
  <si>
    <t>Sector 01: PRESIDENCIA CONSEJO MINISTROS</t>
  </si>
  <si>
    <t>Año de Ejecución: 2020</t>
  </si>
  <si>
    <t>Incluye: Sólo Proyectos</t>
  </si>
  <si>
    <t>Ejecución de proyectos a nivel de gobierno regional por proyectos</t>
  </si>
  <si>
    <t>Informalidad laboral de la mujer en las regiones del Perú</t>
  </si>
  <si>
    <t>1.-</t>
  </si>
  <si>
    <r>
      <t>Condición laboral de las mujeres, 2019 - 2020</t>
    </r>
    <r>
      <rPr>
        <b/>
        <vertAlign val="superscript"/>
        <sz val="12"/>
        <color theme="1"/>
        <rFont val="Times New Roman"/>
        <family val="1"/>
      </rPr>
      <t>P/</t>
    </r>
  </si>
  <si>
    <t>(Habitantes y porcentajes)</t>
  </si>
  <si>
    <t>Condición de actividad</t>
  </si>
  <si>
    <t>2020-I</t>
  </si>
  <si>
    <t>2020-II</t>
  </si>
  <si>
    <t>2020-III</t>
  </si>
  <si>
    <t>Mujeres en edad de Trabajar</t>
  </si>
  <si>
    <t>Población económicamente activa</t>
  </si>
  <si>
    <t>Ocupado</t>
  </si>
  <si>
    <t>Desocupado</t>
  </si>
  <si>
    <t>Población inactiva</t>
  </si>
  <si>
    <t>Tasa de desempleo femenino (%)</t>
  </si>
  <si>
    <t>Mujeres en ocupación Informal</t>
  </si>
  <si>
    <t>Informalidad (%)</t>
  </si>
  <si>
    <t>Mujeres en ocupación formal</t>
  </si>
  <si>
    <r>
      <rPr>
        <b/>
        <sz val="8"/>
        <color theme="1"/>
        <rFont val="Times New Roman"/>
        <family val="1"/>
      </rPr>
      <t>P/</t>
    </r>
    <r>
      <rPr>
        <sz val="8"/>
        <color theme="1"/>
        <rFont val="Times New Roman"/>
        <family val="1"/>
      </rPr>
      <t xml:space="preserve"> Preliminar</t>
    </r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</si>
  <si>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INEI - Encuesta Nacional de Hogares sobre Condiciones de Vida y Pobreza. (ENAHO)</t>
    </r>
  </si>
  <si>
    <r>
      <rPr>
        <b/>
        <sz val="8"/>
        <rFont val="Calibri"/>
        <family val="2"/>
        <scheme val="minor"/>
      </rPr>
      <t>Elaboración:</t>
    </r>
    <r>
      <rPr>
        <sz val="8"/>
        <rFont val="Calibri"/>
        <family val="2"/>
        <scheme val="minor"/>
      </rPr>
      <t xml:space="preserve"> Centro de Investigación Empresarial (CIE) - PERUCÁMARAS.</t>
    </r>
  </si>
  <si>
    <t>2.-</t>
  </si>
  <si>
    <t>Situación de informalidad laboral en las mujeres según ramas de actividad, 2019 - 2020 P/</t>
  </si>
  <si>
    <t>(Mujeres)</t>
  </si>
  <si>
    <t>Ramas de actividad</t>
  </si>
  <si>
    <t>Empleo Informal</t>
  </si>
  <si>
    <t>Empleo formal</t>
  </si>
  <si>
    <t>Total 2019</t>
  </si>
  <si>
    <t>% Informalidad</t>
  </si>
  <si>
    <t>Agricultura/Pesca/Minería</t>
  </si>
  <si>
    <t>Manufactura</t>
  </si>
  <si>
    <t>Construcción</t>
  </si>
  <si>
    <t>Comercio</t>
  </si>
  <si>
    <t>Transportes y Comunicaciones</t>
  </si>
  <si>
    <t>Otros Servicios</t>
  </si>
  <si>
    <t>3.-</t>
  </si>
  <si>
    <t>Situación de informalidad laboral en las mujeres según tipo de ocupación principal, 2019 - 2020 P/</t>
  </si>
  <si>
    <t>Ocupación</t>
  </si>
  <si>
    <t>Empleador/Patrono</t>
  </si>
  <si>
    <t>Dependiente</t>
  </si>
  <si>
    <t>Independiente</t>
  </si>
  <si>
    <t>Familiar no remunerado</t>
  </si>
  <si>
    <t>Trabajador del hogar</t>
  </si>
  <si>
    <t>Otro</t>
  </si>
  <si>
    <t>4.-</t>
  </si>
  <si>
    <t>Situación de informalidad laboral en las mujeres según grupos de edad, 2019 - 2020 P/</t>
  </si>
  <si>
    <t>14 a 24 año</t>
  </si>
  <si>
    <t>25 a 44 años</t>
  </si>
  <si>
    <t>45 a 59 años</t>
  </si>
  <si>
    <t>60 a 64 años</t>
  </si>
  <si>
    <t>65 y más</t>
  </si>
  <si>
    <t>5.-</t>
  </si>
  <si>
    <t>Situación de informalidad laboral en las mujeres según nivel de educación, 2019 - 2020 P/</t>
  </si>
  <si>
    <t>Primaria</t>
  </si>
  <si>
    <t>Secundaria</t>
  </si>
  <si>
    <t>Sup. No Univ.</t>
  </si>
  <si>
    <t>Universitaria</t>
  </si>
  <si>
    <t>(Porcentajes)</t>
  </si>
  <si>
    <r>
      <t>Informaldiad laboral en las mujeres por regiones, 2019 - 2020</t>
    </r>
    <r>
      <rPr>
        <b/>
        <vertAlign val="superscript"/>
        <sz val="11"/>
        <color theme="1"/>
        <rFont val="Calibri"/>
        <family val="2"/>
        <scheme val="minor"/>
      </rPr>
      <t>P/</t>
    </r>
  </si>
  <si>
    <t>Informalidad 2019</t>
  </si>
  <si>
    <r>
      <t>2020</t>
    </r>
    <r>
      <rPr>
        <b/>
        <vertAlign val="superscript"/>
        <sz val="11"/>
        <color theme="0"/>
        <rFont val="Calibri"/>
        <family val="2"/>
        <scheme val="minor"/>
      </rPr>
      <t xml:space="preserve"> (III-T)</t>
    </r>
  </si>
  <si>
    <r>
      <t xml:space="preserve">Situación de informalidad laboral en las mujeres según ramas de actividad, 2019 - 2020 </t>
    </r>
    <r>
      <rPr>
        <b/>
        <vertAlign val="superscript"/>
        <sz val="11"/>
        <color theme="1"/>
        <rFont val="Times New Roman"/>
        <family val="1"/>
      </rPr>
      <t>P/</t>
    </r>
  </si>
  <si>
    <r>
      <t xml:space="preserve">Situación de informalidad laboral en las mujeres según tipo de ocupación principal, 2019 - 2020 </t>
    </r>
    <r>
      <rPr>
        <b/>
        <vertAlign val="superscript"/>
        <sz val="11"/>
        <color theme="1"/>
        <rFont val="Times New Roman"/>
        <family val="1"/>
      </rPr>
      <t>P/</t>
    </r>
  </si>
  <si>
    <t>Total 2020</t>
  </si>
  <si>
    <r>
      <t xml:space="preserve">Situación de informalidad laboral en las mujeres según grupos de edad, 2019 - 2020 </t>
    </r>
    <r>
      <rPr>
        <b/>
        <vertAlign val="superscript"/>
        <sz val="11"/>
        <color theme="1"/>
        <rFont val="Times New Roman"/>
        <family val="1"/>
      </rPr>
      <t>P/</t>
    </r>
  </si>
  <si>
    <r>
      <t xml:space="preserve">Situación de informalidad laboral en las mujeres según nivel de educación, 2019 - 2020 </t>
    </r>
    <r>
      <rPr>
        <b/>
        <vertAlign val="superscript"/>
        <sz val="11"/>
        <color theme="1"/>
        <rFont val="Times New Roman"/>
        <family val="1"/>
      </rPr>
      <t>P/</t>
    </r>
  </si>
  <si>
    <t>ns</t>
  </si>
  <si>
    <t>ns: no significativo</t>
  </si>
  <si>
    <r>
      <t>Tasa de desempleo femenino y mujeres en condición de Informaldiad laboral, 2019 - III-T 2020</t>
    </r>
    <r>
      <rPr>
        <b/>
        <vertAlign val="superscript"/>
        <sz val="11"/>
        <color theme="1"/>
        <rFont val="Calibri"/>
        <family val="2"/>
        <scheme val="minor"/>
      </rPr>
      <t>P/</t>
    </r>
  </si>
  <si>
    <r>
      <t>Informalidad 2020</t>
    </r>
    <r>
      <rPr>
        <vertAlign val="superscript"/>
        <sz val="11"/>
        <color theme="2" tint="-9.9978637043366805E-2"/>
        <rFont val="Calibri"/>
        <family val="2"/>
        <scheme val="minor"/>
      </rPr>
      <t>/P</t>
    </r>
  </si>
  <si>
    <t>Tasa de inactividad</t>
  </si>
  <si>
    <r>
      <t>Mujeres: Tasa de Inactividad y de desempleo, 2019 - 2020</t>
    </r>
    <r>
      <rPr>
        <b/>
        <vertAlign val="superscript"/>
        <sz val="11"/>
        <color theme="1"/>
        <rFont val="Calibri"/>
        <family val="2"/>
        <scheme val="minor"/>
      </rPr>
      <t>P/</t>
    </r>
  </si>
  <si>
    <t>Edición N° 430</t>
  </si>
  <si>
    <t>Macro Región Oriente</t>
  </si>
  <si>
    <t>Miercoles, 24 de marzo de 2020</t>
  </si>
  <si>
    <t>Amazonas</t>
  </si>
  <si>
    <t>Loreto</t>
  </si>
  <si>
    <t>San Martín</t>
  </si>
  <si>
    <t>Ucayali</t>
  </si>
  <si>
    <t>Macro Región Oriente: Mujeres en Informalidad Laboral</t>
  </si>
  <si>
    <t>Amazonas: Mujeres en Informalidad laboral</t>
  </si>
  <si>
    <t>Loreto: Mujeres en Informalidad laboral</t>
  </si>
  <si>
    <t>San Martín: Mujeres en Informalidad laboral</t>
  </si>
  <si>
    <t>Ucayali: Mujeres en Informalidad laboral</t>
  </si>
  <si>
    <t xml:space="preserve">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</si>
</sst>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dd&quot;, &quot;dd&quot; de &quot;mmmm&quot; de &quot;yyyy"/>
    <numFmt numFmtId="165" formatCode="0.0"/>
    <numFmt numFmtId="166" formatCode="_-* #,##0_-;\-* #,##0_-;_-* &quot;-&quot;??_-;_-@_-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20"/>
      <name val="Arial Narrow"/>
      <family val="2"/>
    </font>
    <font>
      <b/>
      <sz val="20"/>
      <color theme="0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sz val="10"/>
      <color theme="5" tint="-0.249977111117893"/>
      <name val="Arial Narrow"/>
      <family val="2"/>
    </font>
    <font>
      <b/>
      <sz val="18"/>
      <color theme="1"/>
      <name val="Arial Narrow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name val="Arial Narrow"/>
      <family val="2"/>
    </font>
    <font>
      <sz val="18"/>
      <color theme="1"/>
      <name val="Arial"/>
      <family val="2"/>
    </font>
    <font>
      <sz val="18"/>
      <color rgb="FF00B050"/>
      <name val="Arial"/>
      <family val="2"/>
    </font>
    <font>
      <sz val="9"/>
      <color rgb="FF00B050"/>
      <name val="Arial"/>
      <family val="2"/>
    </font>
    <font>
      <sz val="9"/>
      <color rgb="FFFF0000"/>
      <name val="Arial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0"/>
      <name val="Times New Roman"/>
      <family val="1"/>
    </font>
    <font>
      <sz val="9"/>
      <color theme="0"/>
      <name val="Times New Roman"/>
      <family val="1"/>
    </font>
    <font>
      <sz val="9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8"/>
      <color rgb="FFFF0000"/>
      <name val="Times New Roman"/>
      <family val="1"/>
    </font>
    <font>
      <b/>
      <vertAlign val="superscript"/>
      <sz val="11"/>
      <color theme="0"/>
      <name val="Calibri"/>
      <family val="2"/>
      <scheme val="minor"/>
    </font>
    <font>
      <b/>
      <vertAlign val="superscript"/>
      <sz val="11"/>
      <color theme="1"/>
      <name val="Times New Roman"/>
      <family val="1"/>
    </font>
    <font>
      <sz val="9"/>
      <color rgb="FFFF0000"/>
      <name val="Times New Roman"/>
      <family val="1"/>
    </font>
    <font>
      <sz val="11"/>
      <color theme="2" tint="-9.9978637043366805E-2"/>
      <name val="Calibri"/>
      <family val="2"/>
      <scheme val="minor"/>
    </font>
    <font>
      <vertAlign val="superscript"/>
      <sz val="11"/>
      <color theme="2" tint="-9.9978637043366805E-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A6EA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3" fillId="3" borderId="0" xfId="2" applyFill="1"/>
    <xf numFmtId="0" fontId="3" fillId="0" borderId="0" xfId="2"/>
    <xf numFmtId="0" fontId="7" fillId="3" borderId="0" xfId="2" applyFont="1" applyFill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3" fillId="3" borderId="0" xfId="2" applyFill="1" applyAlignment="1">
      <alignment horizontal="center"/>
    </xf>
    <xf numFmtId="0" fontId="3" fillId="0" borderId="0" xfId="2" applyAlignment="1">
      <alignment horizontal="center"/>
    </xf>
    <xf numFmtId="0" fontId="3" fillId="0" borderId="0" xfId="2" applyFill="1"/>
    <xf numFmtId="0" fontId="4" fillId="0" borderId="0" xfId="2" applyFont="1" applyFill="1" applyAlignment="1" applyProtection="1">
      <alignment vertical="center"/>
      <protection locked="0"/>
    </xf>
    <xf numFmtId="0" fontId="5" fillId="0" borderId="0" xfId="2" applyFont="1" applyFill="1" applyAlignment="1" applyProtection="1">
      <alignment vertical="center"/>
      <protection locked="0"/>
    </xf>
    <xf numFmtId="0" fontId="6" fillId="0" borderId="0" xfId="2" applyFont="1" applyFill="1" applyAlignment="1">
      <alignment vertical="center"/>
    </xf>
    <xf numFmtId="0" fontId="8" fillId="0" borderId="0" xfId="2" applyFont="1" applyFill="1"/>
    <xf numFmtId="14" fontId="3" fillId="0" borderId="0" xfId="2" applyNumberFormat="1" applyFill="1"/>
    <xf numFmtId="164" fontId="11" fillId="0" borderId="0" xfId="2" applyNumberFormat="1" applyFont="1" applyFill="1" applyAlignment="1">
      <alignment vertical="center"/>
    </xf>
    <xf numFmtId="0" fontId="0" fillId="0" borderId="0" xfId="0" applyFill="1"/>
    <xf numFmtId="0" fontId="7" fillId="0" borderId="0" xfId="2" applyFont="1" applyFill="1" applyAlignment="1">
      <alignment vertical="center"/>
    </xf>
    <xf numFmtId="0" fontId="9" fillId="0" borderId="0" xfId="2" applyFont="1" applyFill="1" applyAlignment="1" applyProtection="1">
      <alignment vertical="center"/>
      <protection locked="0"/>
    </xf>
    <xf numFmtId="0" fontId="10" fillId="0" borderId="0" xfId="2" applyFont="1" applyFill="1" applyAlignment="1"/>
    <xf numFmtId="0" fontId="11" fillId="0" borderId="0" xfId="2" applyFont="1" applyFill="1" applyAlignment="1"/>
    <xf numFmtId="0" fontId="12" fillId="0" borderId="0" xfId="2" applyFont="1"/>
    <xf numFmtId="0" fontId="13" fillId="0" borderId="0" xfId="2" applyFont="1"/>
    <xf numFmtId="0" fontId="7" fillId="0" borderId="0" xfId="0" applyFont="1"/>
    <xf numFmtId="0" fontId="14" fillId="0" borderId="0" xfId="2" applyFont="1"/>
    <xf numFmtId="0" fontId="15" fillId="0" borderId="0" xfId="2" applyFont="1"/>
    <xf numFmtId="0" fontId="16" fillId="0" borderId="0" xfId="2" applyFont="1"/>
    <xf numFmtId="0" fontId="18" fillId="2" borderId="0" xfId="0" applyFont="1" applyFill="1"/>
    <xf numFmtId="0" fontId="22" fillId="6" borderId="0" xfId="0" applyFont="1" applyFill="1"/>
    <xf numFmtId="0" fontId="22" fillId="6" borderId="2" xfId="0" applyFont="1" applyFill="1" applyBorder="1" applyAlignment="1">
      <alignment horizontal="left" wrapText="1"/>
    </xf>
    <xf numFmtId="3" fontId="22" fillId="6" borderId="2" xfId="0" applyNumberFormat="1" applyFont="1" applyFill="1" applyBorder="1" applyAlignment="1">
      <alignment horizontal="right"/>
    </xf>
    <xf numFmtId="0" fontId="22" fillId="6" borderId="2" xfId="0" applyFont="1" applyFill="1" applyBorder="1" applyAlignment="1">
      <alignment horizontal="right"/>
    </xf>
    <xf numFmtId="0" fontId="22" fillId="6" borderId="3" xfId="0" applyFont="1" applyFill="1" applyBorder="1" applyAlignment="1">
      <alignment horizontal="left" wrapText="1"/>
    </xf>
    <xf numFmtId="0" fontId="22" fillId="6" borderId="3" xfId="0" applyFont="1" applyFill="1" applyBorder="1" applyAlignment="1">
      <alignment horizontal="right"/>
    </xf>
    <xf numFmtId="3" fontId="22" fillId="6" borderId="3" xfId="0" applyNumberFormat="1" applyFont="1" applyFill="1" applyBorder="1" applyAlignment="1">
      <alignment horizontal="right"/>
    </xf>
    <xf numFmtId="0" fontId="23" fillId="7" borderId="2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right" wrapText="1"/>
    </xf>
    <xf numFmtId="3" fontId="22" fillId="6" borderId="2" xfId="0" applyNumberFormat="1" applyFont="1" applyFill="1" applyBorder="1" applyAlignment="1">
      <alignment horizontal="right" wrapText="1"/>
    </xf>
    <xf numFmtId="0" fontId="23" fillId="7" borderId="4" xfId="0" applyFont="1" applyFill="1" applyBorder="1" applyAlignment="1">
      <alignment vertical="center" wrapText="1"/>
    </xf>
    <xf numFmtId="0" fontId="23" fillId="7" borderId="4" xfId="0" applyFont="1" applyFill="1" applyBorder="1" applyAlignment="1">
      <alignment vertical="center"/>
    </xf>
    <xf numFmtId="3" fontId="22" fillId="6" borderId="0" xfId="0" applyNumberFormat="1" applyFont="1" applyFill="1" applyBorder="1" applyAlignment="1">
      <alignment horizontal="right"/>
    </xf>
    <xf numFmtId="0" fontId="22" fillId="6" borderId="0" xfId="0" applyFont="1" applyFill="1" applyBorder="1" applyAlignment="1">
      <alignment horizontal="right"/>
    </xf>
    <xf numFmtId="0" fontId="22" fillId="6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horizontal="left" wrapText="1"/>
    </xf>
    <xf numFmtId="0" fontId="22" fillId="6" borderId="1" xfId="0" applyFont="1" applyFill="1" applyBorder="1" applyAlignment="1">
      <alignment horizontal="left" wrapText="1"/>
    </xf>
    <xf numFmtId="3" fontId="22" fillId="6" borderId="1" xfId="0" applyNumberFormat="1" applyFont="1" applyFill="1" applyBorder="1" applyAlignment="1">
      <alignment horizontal="right"/>
    </xf>
    <xf numFmtId="0" fontId="22" fillId="6" borderId="1" xfId="0" applyFont="1" applyFill="1" applyBorder="1" applyAlignment="1">
      <alignment horizontal="right"/>
    </xf>
    <xf numFmtId="0" fontId="23" fillId="7" borderId="1" xfId="0" applyFont="1" applyFill="1" applyBorder="1" applyAlignment="1">
      <alignment vertical="center" wrapText="1"/>
    </xf>
    <xf numFmtId="0" fontId="23" fillId="7" borderId="1" xfId="0" applyFont="1" applyFill="1" applyBorder="1" applyAlignment="1">
      <alignment vertical="center"/>
    </xf>
    <xf numFmtId="0" fontId="23" fillId="7" borderId="1" xfId="0" applyFont="1" applyFill="1" applyBorder="1" applyAlignment="1">
      <alignment horizontal="center" vertical="center"/>
    </xf>
    <xf numFmtId="3" fontId="22" fillId="6" borderId="1" xfId="0" applyNumberFormat="1" applyFont="1" applyFill="1" applyBorder="1" applyAlignment="1">
      <alignment horizontal="right" wrapText="1"/>
    </xf>
    <xf numFmtId="0" fontId="22" fillId="6" borderId="1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27" fillId="2" borderId="0" xfId="0" applyFont="1" applyFill="1" applyAlignment="1">
      <alignment vertical="center" wrapText="1"/>
    </xf>
    <xf numFmtId="0" fontId="29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31" fillId="2" borderId="0" xfId="0" applyFont="1" applyFill="1"/>
    <xf numFmtId="0" fontId="32" fillId="5" borderId="5" xfId="0" applyFont="1" applyFill="1" applyBorder="1"/>
    <xf numFmtId="0" fontId="32" fillId="5" borderId="5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0" fillId="0" borderId="0" xfId="0" applyFont="1"/>
    <xf numFmtId="0" fontId="35" fillId="2" borderId="0" xfId="0" applyFont="1" applyFill="1"/>
    <xf numFmtId="9" fontId="35" fillId="2" borderId="0" xfId="1" applyFont="1" applyFill="1"/>
    <xf numFmtId="166" fontId="35" fillId="2" borderId="0" xfId="4" applyNumberFormat="1" applyFont="1" applyFill="1"/>
    <xf numFmtId="0" fontId="35" fillId="8" borderId="0" xfId="0" applyFont="1" applyFill="1"/>
    <xf numFmtId="9" fontId="35" fillId="8" borderId="0" xfId="1" applyFont="1" applyFill="1"/>
    <xf numFmtId="166" fontId="35" fillId="8" borderId="0" xfId="4" applyNumberFormat="1" applyFont="1" applyFill="1"/>
    <xf numFmtId="9" fontId="36" fillId="0" borderId="0" xfId="1" applyFont="1" applyFill="1" applyBorder="1" applyAlignment="1">
      <alignment vertical="center"/>
    </xf>
    <xf numFmtId="0" fontId="35" fillId="0" borderId="0" xfId="0" applyFont="1"/>
    <xf numFmtId="9" fontId="35" fillId="0" borderId="0" xfId="1" applyFont="1" applyFill="1"/>
    <xf numFmtId="166" fontId="35" fillId="0" borderId="0" xfId="4" applyNumberFormat="1" applyFont="1" applyFill="1"/>
    <xf numFmtId="9" fontId="35" fillId="8" borderId="0" xfId="1" applyFont="1" applyFill="1" applyAlignment="1">
      <alignment horizontal="right"/>
    </xf>
    <xf numFmtId="165" fontId="36" fillId="0" borderId="0" xfId="0" applyNumberFormat="1" applyFont="1" applyAlignment="1">
      <alignment vertical="center"/>
    </xf>
    <xf numFmtId="0" fontId="35" fillId="0" borderId="6" xfId="0" applyFont="1" applyBorder="1"/>
    <xf numFmtId="9" fontId="35" fillId="0" borderId="6" xfId="1" applyFont="1" applyFill="1" applyBorder="1"/>
    <xf numFmtId="166" fontId="35" fillId="0" borderId="6" xfId="4" applyNumberFormat="1" applyFont="1" applyFill="1" applyBorder="1"/>
    <xf numFmtId="0" fontId="35" fillId="2" borderId="0" xfId="0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18" fillId="0" borderId="0" xfId="0" applyFont="1"/>
    <xf numFmtId="0" fontId="0" fillId="2" borderId="0" xfId="0" applyFill="1"/>
    <xf numFmtId="0" fontId="38" fillId="2" borderId="0" xfId="0" applyFont="1" applyFill="1" applyAlignment="1">
      <alignment vertical="center" wrapText="1"/>
    </xf>
    <xf numFmtId="0" fontId="39" fillId="5" borderId="7" xfId="0" applyFont="1" applyFill="1" applyBorder="1" applyAlignment="1">
      <alignment horizontal="center" vertical="center" wrapText="1"/>
    </xf>
    <xf numFmtId="0" fontId="39" fillId="5" borderId="6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left" vertical="center" indent="1"/>
    </xf>
    <xf numFmtId="43" fontId="40" fillId="2" borderId="0" xfId="4" applyFont="1" applyFill="1" applyAlignment="1">
      <alignment horizontal="center" vertical="center"/>
    </xf>
    <xf numFmtId="166" fontId="40" fillId="2" borderId="8" xfId="4" applyNumberFormat="1" applyFont="1" applyFill="1" applyBorder="1" applyAlignment="1">
      <alignment horizontal="center" vertical="center"/>
    </xf>
    <xf numFmtId="166" fontId="40" fillId="2" borderId="0" xfId="4" applyNumberFormat="1" applyFont="1" applyFill="1" applyBorder="1" applyAlignment="1">
      <alignment horizontal="center"/>
    </xf>
    <xf numFmtId="166" fontId="41" fillId="2" borderId="0" xfId="4" applyNumberFormat="1" applyFont="1" applyFill="1" applyBorder="1" applyAlignment="1">
      <alignment horizontal="center"/>
    </xf>
    <xf numFmtId="9" fontId="42" fillId="0" borderId="0" xfId="1" applyFont="1" applyBorder="1" applyAlignment="1">
      <alignment horizontal="center"/>
    </xf>
    <xf numFmtId="0" fontId="35" fillId="2" borderId="6" xfId="0" applyFont="1" applyFill="1" applyBorder="1" applyAlignment="1">
      <alignment horizontal="left" vertical="center" indent="1"/>
    </xf>
    <xf numFmtId="43" fontId="40" fillId="2" borderId="6" xfId="4" applyFont="1" applyFill="1" applyBorder="1" applyAlignment="1">
      <alignment horizontal="center" vertical="center"/>
    </xf>
    <xf numFmtId="166" fontId="40" fillId="2" borderId="7" xfId="4" applyNumberFormat="1" applyFont="1" applyFill="1" applyBorder="1" applyAlignment="1">
      <alignment horizontal="center" vertical="center"/>
    </xf>
    <xf numFmtId="166" fontId="40" fillId="2" borderId="6" xfId="4" applyNumberFormat="1" applyFont="1" applyFill="1" applyBorder="1" applyAlignment="1">
      <alignment horizontal="center"/>
    </xf>
    <xf numFmtId="166" fontId="41" fillId="2" borderId="6" xfId="4" applyNumberFormat="1" applyFont="1" applyFill="1" applyBorder="1" applyAlignment="1">
      <alignment horizontal="center"/>
    </xf>
    <xf numFmtId="9" fontId="42" fillId="0" borderId="6" xfId="1" applyFont="1" applyBorder="1" applyAlignment="1">
      <alignment horizontal="center"/>
    </xf>
    <xf numFmtId="0" fontId="38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44" fillId="2" borderId="0" xfId="0" applyFont="1" applyFill="1" applyAlignment="1">
      <alignment vertical="center"/>
    </xf>
    <xf numFmtId="0" fontId="45" fillId="2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40" fillId="2" borderId="0" xfId="0" applyFont="1" applyFill="1" applyAlignment="1">
      <alignment vertical="center" wrapText="1"/>
    </xf>
    <xf numFmtId="0" fontId="40" fillId="2" borderId="0" xfId="0" applyFont="1" applyFill="1" applyAlignment="1">
      <alignment vertical="center"/>
    </xf>
    <xf numFmtId="0" fontId="2" fillId="0" borderId="0" xfId="0" applyFont="1"/>
    <xf numFmtId="9" fontId="0" fillId="0" borderId="0" xfId="0" applyNumberFormat="1"/>
    <xf numFmtId="43" fontId="46" fillId="2" borderId="0" xfId="4" applyFont="1" applyFill="1" applyAlignment="1">
      <alignment horizontal="center" vertical="center"/>
    </xf>
    <xf numFmtId="43" fontId="46" fillId="2" borderId="6" xfId="4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166" fontId="49" fillId="0" borderId="0" xfId="0" applyNumberFormat="1" applyFont="1" applyAlignment="1">
      <alignment vertical="center"/>
    </xf>
    <xf numFmtId="0" fontId="46" fillId="2" borderId="0" xfId="0" applyFont="1" applyFill="1" applyAlignment="1">
      <alignment vertical="center"/>
    </xf>
    <xf numFmtId="0" fontId="40" fillId="2" borderId="0" xfId="0" applyFont="1" applyFill="1" applyAlignment="1">
      <alignment horizontal="left" vertical="center" indent="1"/>
    </xf>
    <xf numFmtId="0" fontId="40" fillId="2" borderId="6" xfId="0" applyFont="1" applyFill="1" applyBorder="1" applyAlignment="1">
      <alignment horizontal="left" vertical="center" indent="1"/>
    </xf>
    <xf numFmtId="0" fontId="40" fillId="8" borderId="0" xfId="0" applyFont="1" applyFill="1"/>
    <xf numFmtId="9" fontId="40" fillId="8" borderId="0" xfId="1" applyFont="1" applyFill="1"/>
    <xf numFmtId="0" fontId="40" fillId="0" borderId="0" xfId="0" applyFont="1"/>
    <xf numFmtId="9" fontId="40" fillId="0" borderId="0" xfId="1" applyFont="1" applyFill="1"/>
    <xf numFmtId="0" fontId="40" fillId="0" borderId="6" xfId="0" applyFont="1" applyBorder="1"/>
    <xf numFmtId="9" fontId="40" fillId="0" borderId="6" xfId="1" applyFont="1" applyFill="1" applyBorder="1"/>
    <xf numFmtId="9" fontId="17" fillId="0" borderId="0" xfId="1" applyFont="1" applyBorder="1" applyAlignment="1">
      <alignment horizontal="center"/>
    </xf>
    <xf numFmtId="9" fontId="17" fillId="0" borderId="6" xfId="1" applyFont="1" applyBorder="1" applyAlignment="1">
      <alignment horizontal="center"/>
    </xf>
    <xf numFmtId="0" fontId="50" fillId="0" borderId="0" xfId="0" applyFont="1"/>
    <xf numFmtId="9" fontId="50" fillId="0" borderId="0" xfId="0" applyNumberFormat="1" applyFont="1"/>
    <xf numFmtId="9" fontId="0" fillId="0" borderId="0" xfId="1" applyFont="1"/>
    <xf numFmtId="0" fontId="11" fillId="0" borderId="0" xfId="2" applyFont="1" applyFill="1" applyAlignment="1">
      <alignment horizontal="center"/>
    </xf>
    <xf numFmtId="0" fontId="4" fillId="0" borderId="0" xfId="2" applyFont="1" applyFill="1" applyAlignment="1" applyProtection="1">
      <alignment horizontal="center" vertical="center"/>
      <protection locked="0"/>
    </xf>
    <xf numFmtId="0" fontId="7" fillId="0" borderId="0" xfId="2" applyFont="1" applyFill="1" applyAlignment="1">
      <alignment horizontal="center" vertical="center"/>
    </xf>
    <xf numFmtId="0" fontId="9" fillId="0" borderId="0" xfId="2" applyFont="1" applyFill="1" applyAlignment="1" applyProtection="1">
      <alignment horizontal="center" vertical="center"/>
      <protection locked="0"/>
    </xf>
    <xf numFmtId="0" fontId="10" fillId="0" borderId="0" xfId="2" applyFont="1" applyFill="1" applyAlignment="1">
      <alignment horizontal="center"/>
    </xf>
    <xf numFmtId="0" fontId="32" fillId="5" borderId="0" xfId="0" applyFont="1" applyFill="1" applyAlignment="1">
      <alignment horizontal="center" vertical="center" wrapText="1"/>
    </xf>
    <xf numFmtId="0" fontId="32" fillId="5" borderId="6" xfId="0" applyFont="1" applyFill="1" applyBorder="1" applyAlignment="1">
      <alignment horizontal="center" vertical="center" wrapText="1"/>
    </xf>
    <xf numFmtId="0" fontId="24" fillId="5" borderId="7" xfId="0" applyFont="1" applyFill="1" applyBorder="1" applyAlignment="1">
      <alignment horizontal="center"/>
    </xf>
    <xf numFmtId="0" fontId="24" fillId="5" borderId="6" xfId="0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0" fillId="2" borderId="0" xfId="0" applyFont="1" applyFill="1" applyAlignment="1">
      <alignment horizontal="center" vertical="center"/>
    </xf>
    <xf numFmtId="0" fontId="38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 wrapText="1"/>
    </xf>
    <xf numFmtId="0" fontId="22" fillId="6" borderId="0" xfId="0" applyFont="1" applyFill="1" applyAlignment="1">
      <alignment horizontal="center"/>
    </xf>
    <xf numFmtId="0" fontId="21" fillId="6" borderId="0" xfId="0" applyFont="1" applyFill="1" applyAlignment="1">
      <alignment wrapText="1"/>
    </xf>
    <xf numFmtId="2" fontId="36" fillId="0" borderId="0" xfId="0" applyNumberFormat="1" applyFont="1" applyAlignment="1">
      <alignment vertical="center"/>
    </xf>
    <xf numFmtId="43" fontId="34" fillId="0" borderId="0" xfId="0" applyNumberFormat="1" applyFont="1" applyAlignment="1">
      <alignment vertical="center"/>
    </xf>
    <xf numFmtId="9" fontId="34" fillId="0" borderId="0" xfId="1" applyFont="1" applyAlignment="1">
      <alignment vertical="center"/>
    </xf>
  </cellXfs>
  <cellStyles count="5">
    <cellStyle name="Comma" xfId="4" builtinId="3"/>
    <cellStyle name="Normal" xfId="0" builtinId="0"/>
    <cellStyle name="Normal 2" xfId="3" xr:uid="{42DE7184-9CAF-4273-BFEB-064586349E38}"/>
    <cellStyle name="Normal 6" xfId="2" xr:uid="{EE053988-D5DC-49E6-AC7E-20FBB90C200D}"/>
    <cellStyle name="Percent" xfId="1" builtinId="5"/>
  </cellStyles>
  <dxfs count="0"/>
  <tableStyles count="0" defaultTableStyle="TableStyleMedium2" defaultPivotStyle="PivotStyleLight16"/>
  <colors>
    <mruColors>
      <color rgb="FFFEDEDE"/>
      <color rgb="FFFDA9A9"/>
      <color rgb="FFF24C4C"/>
      <color rgb="FFEE9292"/>
      <color rgb="FFFEA4A4"/>
      <color rgb="FFFD7B7B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Tasa de informalidad laboral</c:v>
          </c:tx>
          <c:spPr>
            <a:solidFill>
              <a:schemeClr val="bg2">
                <a:lumMod val="90000"/>
              </a:schemeClr>
            </a:solidFill>
            <a:ln>
              <a:solidFill>
                <a:srgbClr val="C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'Macro Región Oriente'!$F$9:$I$9</c:f>
              <c:strCache>
                <c:ptCount val="4"/>
                <c:pt idx="0">
                  <c:v>2019</c:v>
                </c:pt>
                <c:pt idx="1">
                  <c:v>2020-I</c:v>
                </c:pt>
                <c:pt idx="2">
                  <c:v>2020-II</c:v>
                </c:pt>
                <c:pt idx="3">
                  <c:v>2020-III</c:v>
                </c:pt>
              </c:strCache>
            </c:strRef>
          </c:cat>
          <c:val>
            <c:numRef>
              <c:f>'Macro Región Oriente'!$F$17:$I$17</c:f>
              <c:numCache>
                <c:formatCode>0%</c:formatCode>
                <c:ptCount val="4"/>
                <c:pt idx="0">
                  <c:v>0.83373387307103886</c:v>
                </c:pt>
                <c:pt idx="1">
                  <c:v>0.81556417531997094</c:v>
                </c:pt>
                <c:pt idx="2">
                  <c:v>0.83484151428705999</c:v>
                </c:pt>
                <c:pt idx="3">
                  <c:v>0.81803076129613272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4-4734-8F25-8299AF421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9814992"/>
        <c:axId val="2114411696"/>
      </c:barChart>
      <c:lineChart>
        <c:grouping val="stacked"/>
        <c:varyColors val="0"/>
        <c:ser>
          <c:idx val="1"/>
          <c:order val="1"/>
          <c:tx>
            <c:v>Tasa de desempleo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1" i="0" u="none" strike="noStrike" kern="1200" baseline="0">
                    <a:solidFill>
                      <a:srgbClr val="C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'Macro Región Oriente'!$F$9:$I$9</c:f>
              <c:strCache>
                <c:ptCount val="4"/>
                <c:pt idx="0">
                  <c:v>2019</c:v>
                </c:pt>
                <c:pt idx="1">
                  <c:v>2020-I</c:v>
                </c:pt>
                <c:pt idx="2">
                  <c:v>2020-II</c:v>
                </c:pt>
                <c:pt idx="3">
                  <c:v>2020-III</c:v>
                </c:pt>
              </c:strCache>
            </c:strRef>
          </c:cat>
          <c:val>
            <c:numRef>
              <c:f>'Macro Región Oriente'!$F$15:$I$15</c:f>
              <c:numCache>
                <c:formatCode>0%</c:formatCode>
                <c:ptCount val="4"/>
                <c:pt idx="0">
                  <c:v>1.7352303308377087E-2</c:v>
                </c:pt>
                <c:pt idx="1">
                  <c:v>3.7232129558656318E-2</c:v>
                </c:pt>
                <c:pt idx="2">
                  <c:v>1.173830065835676E-2</c:v>
                </c:pt>
                <c:pt idx="3">
                  <c:v>2.9951928637305867E-2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C4-4734-8F25-8299AF421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4484384"/>
        <c:axId val="29008672"/>
      </c:lineChart>
      <c:catAx>
        <c:axId val="50981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2114411696"/>
        <c:crosses val="autoZero"/>
        <c:auto val="1"/>
        <c:lblAlgn val="ctr"/>
        <c:lblOffset val="100"/>
        <c:noMultiLvlLbl val="0"/>
      </c:catAx>
      <c:valAx>
        <c:axId val="211441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509814992"/>
        <c:crosses val="autoZero"/>
        <c:crossBetween val="between"/>
      </c:valAx>
      <c:valAx>
        <c:axId val="29008672"/>
        <c:scaling>
          <c:orientation val="minMax"/>
          <c:max val="0.25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984484384"/>
        <c:crosses val="max"/>
        <c:crossBetween val="between"/>
      </c:valAx>
      <c:catAx>
        <c:axId val="1984484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008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13333333333339E-2"/>
          <c:y val="4.8506961287139334E-2"/>
          <c:w val="0.90561999999999998"/>
          <c:h val="0.75610651253698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'Macro Región Oriente'!$S$28</c:f>
              <c:strCache>
                <c:ptCount val="1"/>
                <c:pt idx="0">
                  <c:v>Informalidad 2019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5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'Macro Región Oriente'!$R$29:$R$32</c:f>
              <c:strCache>
                <c:ptCount val="4"/>
                <c:pt idx="0">
                  <c:v>Amazonas</c:v>
                </c:pt>
                <c:pt idx="1">
                  <c:v>Loreto</c:v>
                </c:pt>
                <c:pt idx="2">
                  <c:v>San Martín</c:v>
                </c:pt>
                <c:pt idx="3">
                  <c:v>Ucayali</c:v>
                </c:pt>
              </c:strCache>
            </c:strRef>
          </c:cat>
          <c:val>
            <c:numRef>
              <c:f>'Macro Región Oriente'!$S$29:$S$32</c:f>
              <c:numCache>
                <c:formatCode>0%</c:formatCode>
                <c:ptCount val="4"/>
                <c:pt idx="0">
                  <c:v>0.88050436895195727</c:v>
                </c:pt>
                <c:pt idx="1">
                  <c:v>0.80810552861908613</c:v>
                </c:pt>
                <c:pt idx="2">
                  <c:v>0.83819979364988373</c:v>
                </c:pt>
                <c:pt idx="3">
                  <c:v>0.82932730661561005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1A-43E7-8EA5-211B252EFF2E}"/>
            </c:ext>
          </c:extLst>
        </c:ser>
        <c:ser>
          <c:idx val="1"/>
          <c:order val="1"/>
          <c:tx>
            <c:strRef>
              <c:f>'Macro Región Oriente'!$T$28</c:f>
              <c:strCache>
                <c:ptCount val="1"/>
                <c:pt idx="0">
                  <c:v>Informalidad 2020/P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5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'Macro Región Oriente'!$R$29:$R$32</c:f>
              <c:strCache>
                <c:ptCount val="4"/>
                <c:pt idx="0">
                  <c:v>Amazonas</c:v>
                </c:pt>
                <c:pt idx="1">
                  <c:v>Loreto</c:v>
                </c:pt>
                <c:pt idx="2">
                  <c:v>San Martín</c:v>
                </c:pt>
                <c:pt idx="3">
                  <c:v>Ucayali</c:v>
                </c:pt>
              </c:strCache>
            </c:strRef>
          </c:cat>
          <c:val>
            <c:numRef>
              <c:f>'Macro Región Oriente'!$T$29:$T$32</c:f>
              <c:numCache>
                <c:formatCode>0%</c:formatCode>
                <c:ptCount val="4"/>
                <c:pt idx="0">
                  <c:v>0.90060682932937741</c:v>
                </c:pt>
                <c:pt idx="1">
                  <c:v>0.80560982002061443</c:v>
                </c:pt>
                <c:pt idx="2">
                  <c:v>0.79231357976951955</c:v>
                </c:pt>
                <c:pt idx="3">
                  <c:v>0.80386640124745712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1A-43E7-8EA5-211B252EF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194320"/>
        <c:axId val="597241600"/>
      </c:barChart>
      <c:catAx>
        <c:axId val="59219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597241600"/>
        <c:crosses val="autoZero"/>
        <c:auto val="1"/>
        <c:lblAlgn val="ctr"/>
        <c:lblOffset val="100"/>
        <c:noMultiLvlLbl val="0"/>
      </c:catAx>
      <c:valAx>
        <c:axId val="597241600"/>
        <c:scaling>
          <c:orientation val="minMax"/>
          <c:min val="0.5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59219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'Macro Región Oriente'!$R$57</c:f>
              <c:strCache>
                <c:ptCount val="1"/>
                <c:pt idx="0">
                  <c:v>Tasa de inactividad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16"/>
            <c:spPr>
              <a:solidFill>
                <a:srgbClr val="FDA9A9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1" i="0" u="none" strike="noStrike" kern="1200" baseline="0">
                    <a:solidFill>
                      <a:srgbClr val="C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'Macro Región Oriente'!$S$56:$V$56</c:f>
              <c:strCache>
                <c:ptCount val="4"/>
                <c:pt idx="0">
                  <c:v>2019</c:v>
                </c:pt>
                <c:pt idx="1">
                  <c:v>2020-I</c:v>
                </c:pt>
                <c:pt idx="2">
                  <c:v>2020-II</c:v>
                </c:pt>
                <c:pt idx="3">
                  <c:v>2020-III</c:v>
                </c:pt>
              </c:strCache>
            </c:strRef>
          </c:cat>
          <c:val>
            <c:numRef>
              <c:f>'Macro Región Oriente'!$S$57:$V$57</c:f>
              <c:numCache>
                <c:formatCode>0%</c:formatCode>
                <c:ptCount val="4"/>
                <c:pt idx="0">
                  <c:v>0.37102117698502257</c:v>
                </c:pt>
                <c:pt idx="1">
                  <c:v>0.34771020269932762</c:v>
                </c:pt>
                <c:pt idx="2">
                  <c:v>0.59276069285053978</c:v>
                </c:pt>
                <c:pt idx="3">
                  <c:v>0.41965635873814422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1F9-4A2C-9448-9BFF5F8DA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6061040"/>
        <c:axId val="1723048800"/>
      </c:lineChart>
      <c:lineChart>
        <c:grouping val="standard"/>
        <c:varyColors val="0"/>
        <c:ser>
          <c:idx val="1"/>
          <c:order val="1"/>
          <c:tx>
            <c:strRef>
              <c:f>'Macro Región Oriente'!$R$58</c:f>
              <c:strCache>
                <c:ptCount val="1"/>
                <c:pt idx="0">
                  <c:v>Tasa de desempleo femenino 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Dot"/>
              <a:round/>
            </a:ln>
            <a:effectLst/>
          </c:spPr>
          <c:marker>
            <c:symbol val="square"/>
            <c:size val="6"/>
            <c:spPr>
              <a:solidFill>
                <a:srgbClr val="FEDEDE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3"/>
              <c:layout>
                <c:manualLayout>
                  <c:x val="-3.1356111111111112E-2"/>
                  <c:y val="-4.6090637266621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F9-4A2C-9448-9BFF5F8DA6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'Macro Región Oriente'!$S$56:$V$56</c:f>
              <c:strCache>
                <c:ptCount val="4"/>
                <c:pt idx="0">
                  <c:v>2019</c:v>
                </c:pt>
                <c:pt idx="1">
                  <c:v>2020-I</c:v>
                </c:pt>
                <c:pt idx="2">
                  <c:v>2020-II</c:v>
                </c:pt>
                <c:pt idx="3">
                  <c:v>2020-III</c:v>
                </c:pt>
              </c:strCache>
            </c:strRef>
          </c:cat>
          <c:val>
            <c:numRef>
              <c:f>'Macro Región Oriente'!$S$58:$V$58</c:f>
              <c:numCache>
                <c:formatCode>0%</c:formatCode>
                <c:ptCount val="4"/>
                <c:pt idx="0">
                  <c:v>3.8646421037663331E-2</c:v>
                </c:pt>
                <c:pt idx="1">
                  <c:v>5.371000044217468E-2</c:v>
                </c:pt>
                <c:pt idx="2">
                  <c:v>7.0938344227953809E-2</c:v>
                </c:pt>
                <c:pt idx="3">
                  <c:v>6.0713573512968501E-2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1F9-4A2C-9448-9BFF5F8DA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6103584"/>
        <c:axId val="1723061280"/>
      </c:lineChart>
      <c:catAx>
        <c:axId val="183606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723048800"/>
        <c:crosses val="autoZero"/>
        <c:auto val="1"/>
        <c:lblAlgn val="ctr"/>
        <c:lblOffset val="100"/>
        <c:noMultiLvlLbl val="0"/>
      </c:catAx>
      <c:valAx>
        <c:axId val="1723048800"/>
        <c:scaling>
          <c:orientation val="minMax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836061040"/>
        <c:crosses val="autoZero"/>
        <c:crossBetween val="between"/>
      </c:valAx>
      <c:valAx>
        <c:axId val="1723061280"/>
        <c:scaling>
          <c:orientation val="minMax"/>
          <c:min val="2.0000000000000004E-2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736103584"/>
        <c:crosses val="max"/>
        <c:crossBetween val="between"/>
      </c:valAx>
      <c:catAx>
        <c:axId val="1736103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230612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rgbClr val="C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accent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27660" y="662940"/>
    <xdr:ext cx="3470413" cy="3683691"/>
    <xdr:pic>
      <xdr:nvPicPr>
        <xdr:cNvPr id="2" name="1 Imagen">
          <a:extLst>
            <a:ext uri="{FF2B5EF4-FFF2-40B4-BE49-F238E27FC236}">
              <a16:creationId xmlns:a16="http://schemas.microsoft.com/office/drawing/2014/main" id="{80E1216F-A851-4FF3-BE90-0CA5AF8B5B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61" t="9168" r="23016" b="8878"/>
        <a:stretch/>
      </xdr:blipFill>
      <xdr:spPr>
        <a:xfrm>
          <a:off x="327660" y="662940"/>
          <a:ext cx="3470413" cy="3683691"/>
        </a:xfrm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701040" y="495300"/>
    <xdr:ext cx="3470413" cy="3683691"/>
    <xdr:pic>
      <xdr:nvPicPr>
        <xdr:cNvPr id="2" name="1 Imagen">
          <a:extLst>
            <a:ext uri="{FF2B5EF4-FFF2-40B4-BE49-F238E27FC236}">
              <a16:creationId xmlns:a16="http://schemas.microsoft.com/office/drawing/2014/main" id="{336F77F0-760F-4743-B797-B958B9EB6D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61" t="9168" r="23016" b="8878"/>
        <a:stretch/>
      </xdr:blipFill>
      <xdr:spPr>
        <a:xfrm>
          <a:off x="701040" y="495300"/>
          <a:ext cx="3470413" cy="3683691"/>
        </a:xfrm>
        <a:prstGeom prst="rect">
          <a:avLst/>
        </a:prstGeom>
      </xdr:spPr>
    </xdr:pic>
    <xdr:clientData/>
  </xdr:absoluteAnchor>
  <xdr:twoCellAnchor>
    <xdr:from>
      <xdr:col>9</xdr:col>
      <xdr:colOff>337185</xdr:colOff>
      <xdr:row>9</xdr:row>
      <xdr:rowOff>79329</xdr:rowOff>
    </xdr:from>
    <xdr:to>
      <xdr:col>9</xdr:col>
      <xdr:colOff>517185</xdr:colOff>
      <xdr:row>10</xdr:row>
      <xdr:rowOff>249</xdr:rowOff>
    </xdr:to>
    <xdr:grpSp>
      <xdr:nvGrpSpPr>
        <xdr:cNvPr id="3" name="2 Grupo">
          <a:extLst>
            <a:ext uri="{FF2B5EF4-FFF2-40B4-BE49-F238E27FC236}">
              <a16:creationId xmlns:a16="http://schemas.microsoft.com/office/drawing/2014/main" id="{63849EFD-8193-4F90-8D5B-B11E26C59117}"/>
            </a:ext>
          </a:extLst>
        </xdr:cNvPr>
        <xdr:cNvGrpSpPr/>
      </xdr:nvGrpSpPr>
      <xdr:grpSpPr>
        <a:xfrm>
          <a:off x="5823585" y="1991949"/>
          <a:ext cx="180000" cy="180000"/>
          <a:chOff x="5800725" y="875070"/>
          <a:chExt cx="219075" cy="213952"/>
        </a:xfrm>
      </xdr:grpSpPr>
      <xdr:sp macro="" textlink="">
        <xdr:nvSpPr>
          <xdr:cNvPr id="4" name="3 Elipse">
            <a:extLst>
              <a:ext uri="{FF2B5EF4-FFF2-40B4-BE49-F238E27FC236}">
                <a16:creationId xmlns:a16="http://schemas.microsoft.com/office/drawing/2014/main" id="{49CF5F0D-57D1-4339-9E6A-B31A21E0850F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5" name="4 Rectángulo">
            <a:extLst>
              <a:ext uri="{FF2B5EF4-FFF2-40B4-BE49-F238E27FC236}">
                <a16:creationId xmlns:a16="http://schemas.microsoft.com/office/drawing/2014/main" id="{BE286D2E-514D-4378-A1C7-EB9DF8756808}"/>
              </a:ext>
            </a:extLst>
          </xdr:cNvPr>
          <xdr:cNvSpPr/>
        </xdr:nvSpPr>
        <xdr:spPr>
          <a:xfrm>
            <a:off x="5800725" y="875070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1</a:t>
            </a:r>
          </a:p>
        </xdr:txBody>
      </xdr:sp>
    </xdr:grpSp>
    <xdr:clientData/>
  </xdr:twoCellAnchor>
  <xdr:twoCellAnchor>
    <xdr:from>
      <xdr:col>9</xdr:col>
      <xdr:colOff>336343</xdr:colOff>
      <xdr:row>10</xdr:row>
      <xdr:rowOff>57543</xdr:rowOff>
    </xdr:from>
    <xdr:to>
      <xdr:col>9</xdr:col>
      <xdr:colOff>516343</xdr:colOff>
      <xdr:row>10</xdr:row>
      <xdr:rowOff>237543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6FA0B174-E1F8-4908-BAC6-AA62BF8111F1}"/>
            </a:ext>
          </a:extLst>
        </xdr:cNvPr>
        <xdr:cNvGrpSpPr/>
      </xdr:nvGrpSpPr>
      <xdr:grpSpPr>
        <a:xfrm>
          <a:off x="5822743" y="2229243"/>
          <a:ext cx="180000" cy="180000"/>
          <a:chOff x="5804224" y="868252"/>
          <a:chExt cx="219075" cy="220770"/>
        </a:xfrm>
      </xdr:grpSpPr>
      <xdr:sp macro="" textlink="">
        <xdr:nvSpPr>
          <xdr:cNvPr id="7" name="6 Elipse">
            <a:extLst>
              <a:ext uri="{FF2B5EF4-FFF2-40B4-BE49-F238E27FC236}">
                <a16:creationId xmlns:a16="http://schemas.microsoft.com/office/drawing/2014/main" id="{2A8E1087-D470-42A5-906D-70B64FB061CA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8" name="7 Rectángulo">
            <a:extLst>
              <a:ext uri="{FF2B5EF4-FFF2-40B4-BE49-F238E27FC236}">
                <a16:creationId xmlns:a16="http://schemas.microsoft.com/office/drawing/2014/main" id="{72CAAA4E-4E8F-48F3-BDC5-A15ECC27DF50}"/>
              </a:ext>
            </a:extLst>
          </xdr:cNvPr>
          <xdr:cNvSpPr/>
        </xdr:nvSpPr>
        <xdr:spPr>
          <a:xfrm>
            <a:off x="5804224" y="868252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2</a:t>
            </a:r>
          </a:p>
        </xdr:txBody>
      </xdr:sp>
    </xdr:grpSp>
    <xdr:clientData/>
  </xdr:twoCellAnchor>
  <xdr:twoCellAnchor>
    <xdr:from>
      <xdr:col>9</xdr:col>
      <xdr:colOff>338868</xdr:colOff>
      <xdr:row>11</xdr:row>
      <xdr:rowOff>58456</xdr:rowOff>
    </xdr:from>
    <xdr:to>
      <xdr:col>9</xdr:col>
      <xdr:colOff>518868</xdr:colOff>
      <xdr:row>11</xdr:row>
      <xdr:rowOff>238456</xdr:rowOff>
    </xdr:to>
    <xdr:grpSp>
      <xdr:nvGrpSpPr>
        <xdr:cNvPr id="9" name="8 Grupo">
          <a:extLst>
            <a:ext uri="{FF2B5EF4-FFF2-40B4-BE49-F238E27FC236}">
              <a16:creationId xmlns:a16="http://schemas.microsoft.com/office/drawing/2014/main" id="{48CBF7B3-DA2C-460D-B299-8337D504552D}"/>
            </a:ext>
          </a:extLst>
        </xdr:cNvPr>
        <xdr:cNvGrpSpPr/>
      </xdr:nvGrpSpPr>
      <xdr:grpSpPr>
        <a:xfrm>
          <a:off x="5825268" y="2489236"/>
          <a:ext cx="180000" cy="180000"/>
          <a:chOff x="5793726" y="882947"/>
          <a:chExt cx="219075" cy="213359"/>
        </a:xfrm>
      </xdr:grpSpPr>
      <xdr:sp macro="" textlink="">
        <xdr:nvSpPr>
          <xdr:cNvPr id="10" name="9 Elipse">
            <a:extLst>
              <a:ext uri="{FF2B5EF4-FFF2-40B4-BE49-F238E27FC236}">
                <a16:creationId xmlns:a16="http://schemas.microsoft.com/office/drawing/2014/main" id="{A84A06E5-73D4-4AEE-BA09-36189BC5A1AE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1" name="10 Rectángulo">
            <a:extLst>
              <a:ext uri="{FF2B5EF4-FFF2-40B4-BE49-F238E27FC236}">
                <a16:creationId xmlns:a16="http://schemas.microsoft.com/office/drawing/2014/main" id="{57536FE7-BCC3-4695-943B-9440C53ACADD}"/>
              </a:ext>
            </a:extLst>
          </xdr:cNvPr>
          <xdr:cNvSpPr/>
        </xdr:nvSpPr>
        <xdr:spPr>
          <a:xfrm>
            <a:off x="5793726" y="88294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3</a:t>
            </a:r>
          </a:p>
        </xdr:txBody>
      </xdr:sp>
    </xdr:grpSp>
    <xdr:clientData/>
  </xdr:twoCellAnchor>
  <xdr:twoCellAnchor>
    <xdr:from>
      <xdr:col>9</xdr:col>
      <xdr:colOff>337185</xdr:colOff>
      <xdr:row>12</xdr:row>
      <xdr:rowOff>48567</xdr:rowOff>
    </xdr:from>
    <xdr:to>
      <xdr:col>9</xdr:col>
      <xdr:colOff>517185</xdr:colOff>
      <xdr:row>12</xdr:row>
      <xdr:rowOff>228567</xdr:rowOff>
    </xdr:to>
    <xdr:grpSp>
      <xdr:nvGrpSpPr>
        <xdr:cNvPr id="12" name="11 Grupo">
          <a:extLst>
            <a:ext uri="{FF2B5EF4-FFF2-40B4-BE49-F238E27FC236}">
              <a16:creationId xmlns:a16="http://schemas.microsoft.com/office/drawing/2014/main" id="{3CA6086E-69C7-4968-8588-35AC2192BECE}"/>
            </a:ext>
          </a:extLst>
        </xdr:cNvPr>
        <xdr:cNvGrpSpPr/>
      </xdr:nvGrpSpPr>
      <xdr:grpSpPr>
        <a:xfrm>
          <a:off x="5823585" y="2738427"/>
          <a:ext cx="180000" cy="180000"/>
          <a:chOff x="5793725" y="876167"/>
          <a:chExt cx="219075" cy="213359"/>
        </a:xfrm>
      </xdr:grpSpPr>
      <xdr:sp macro="" textlink="">
        <xdr:nvSpPr>
          <xdr:cNvPr id="13" name="12 Elipse">
            <a:extLst>
              <a:ext uri="{FF2B5EF4-FFF2-40B4-BE49-F238E27FC236}">
                <a16:creationId xmlns:a16="http://schemas.microsoft.com/office/drawing/2014/main" id="{9D666EEA-2E6F-4250-B385-4F4366735D6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4" name="13 Rectángulo">
            <a:extLst>
              <a:ext uri="{FF2B5EF4-FFF2-40B4-BE49-F238E27FC236}">
                <a16:creationId xmlns:a16="http://schemas.microsoft.com/office/drawing/2014/main" id="{9160091D-C098-4305-AD48-E0D29FA986AD}"/>
              </a:ext>
            </a:extLst>
          </xdr:cNvPr>
          <xdr:cNvSpPr/>
        </xdr:nvSpPr>
        <xdr:spPr>
          <a:xfrm>
            <a:off x="5793725" y="87616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4</a:t>
            </a:r>
          </a:p>
        </xdr:txBody>
      </xdr:sp>
    </xdr:grpSp>
    <xdr:clientData/>
  </xdr:twoCellAnchor>
  <xdr:twoCellAnchor>
    <xdr:from>
      <xdr:col>9</xdr:col>
      <xdr:colOff>360045</xdr:colOff>
      <xdr:row>7</xdr:row>
      <xdr:rowOff>64089</xdr:rowOff>
    </xdr:from>
    <xdr:to>
      <xdr:col>9</xdr:col>
      <xdr:colOff>540045</xdr:colOff>
      <xdr:row>7</xdr:row>
      <xdr:rowOff>244089</xdr:rowOff>
    </xdr:to>
    <xdr:grpSp>
      <xdr:nvGrpSpPr>
        <xdr:cNvPr id="21" name="2 Grupo">
          <a:extLst>
            <a:ext uri="{FF2B5EF4-FFF2-40B4-BE49-F238E27FC236}">
              <a16:creationId xmlns:a16="http://schemas.microsoft.com/office/drawing/2014/main" id="{58CC430C-7C24-45BA-B5C4-93DF99D7F889}"/>
            </a:ext>
          </a:extLst>
        </xdr:cNvPr>
        <xdr:cNvGrpSpPr/>
      </xdr:nvGrpSpPr>
      <xdr:grpSpPr>
        <a:xfrm>
          <a:off x="5846445" y="1428069"/>
          <a:ext cx="180000" cy="180000"/>
          <a:chOff x="5800725" y="875070"/>
          <a:chExt cx="219075" cy="213952"/>
        </a:xfrm>
      </xdr:grpSpPr>
      <xdr:sp macro="" textlink="">
        <xdr:nvSpPr>
          <xdr:cNvPr id="22" name="3 Elipse">
            <a:extLst>
              <a:ext uri="{FF2B5EF4-FFF2-40B4-BE49-F238E27FC236}">
                <a16:creationId xmlns:a16="http://schemas.microsoft.com/office/drawing/2014/main" id="{014DC864-2B17-4058-8ACF-9579E9079AC2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23" name="4 Rectángulo">
            <a:extLst>
              <a:ext uri="{FF2B5EF4-FFF2-40B4-BE49-F238E27FC236}">
                <a16:creationId xmlns:a16="http://schemas.microsoft.com/office/drawing/2014/main" id="{2E6F4AD9-F532-4FED-919A-9617CF2824A5}"/>
              </a:ext>
            </a:extLst>
          </xdr:cNvPr>
          <xdr:cNvSpPr/>
        </xdr:nvSpPr>
        <xdr:spPr>
          <a:xfrm>
            <a:off x="5800725" y="875070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0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259080</xdr:colOff>
      <xdr:row>4</xdr:row>
      <xdr:rowOff>151762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36A6BA-257C-4F81-A5F0-2740F4FE4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868679" cy="989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223670</xdr:colOff>
      <xdr:row>3</xdr:row>
      <xdr:rowOff>39220</xdr:rowOff>
    </xdr:from>
    <xdr:to>
      <xdr:col>23</xdr:col>
      <xdr:colOff>746870</xdr:colOff>
      <xdr:row>19</xdr:row>
      <xdr:rowOff>115060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1FC5033-0D33-4531-9CAB-C3F6FF02E6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398416</xdr:colOff>
      <xdr:row>26</xdr:row>
      <xdr:rowOff>107223</xdr:rowOff>
    </xdr:from>
    <xdr:to>
      <xdr:col>23</xdr:col>
      <xdr:colOff>312016</xdr:colOff>
      <xdr:row>41</xdr:row>
      <xdr:rowOff>113394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5A3B462-96D7-470D-87D9-02023066ED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32143</xdr:colOff>
      <xdr:row>49</xdr:row>
      <xdr:rowOff>113468</xdr:rowOff>
    </xdr:from>
    <xdr:to>
      <xdr:col>23</xdr:col>
      <xdr:colOff>555343</xdr:colOff>
      <xdr:row>64</xdr:row>
      <xdr:rowOff>119639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69DD66F-F83A-452A-828B-EDA1C7CCA2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259080</xdr:colOff>
      <xdr:row>4</xdr:row>
      <xdr:rowOff>151762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D16F81-3D96-4E52-A1B1-2EA5B23BF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868679" cy="989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259080</xdr:colOff>
      <xdr:row>4</xdr:row>
      <xdr:rowOff>151762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D293D6-97A1-4EF0-A559-59EB323AD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868679" cy="989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259080</xdr:colOff>
      <xdr:row>4</xdr:row>
      <xdr:rowOff>151762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30CFAC-BDA3-421D-B283-28C9E3865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868679" cy="989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259080</xdr:colOff>
      <xdr:row>4</xdr:row>
      <xdr:rowOff>151762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466C59-0143-4500-B200-3B80D38E2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868679" cy="989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Perucamaras/01.%20Entregables%20enero/2_funcion_presupues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uan/SALUD/03.%20Carpeta%20de%20trabajo/Plantilla_Ejecuci&#243;n%20presupuesta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salud_indiv"/>
      <sheetName val="02_salud_colec"/>
      <sheetName val="03_asiste"/>
      <sheetName val="04_desastre"/>
      <sheetName val="05_gest"/>
      <sheetName val="06_Gub"/>
      <sheetName val="Sheet6"/>
    </sheetNames>
    <sheetDataSet>
      <sheetData sheetId="0">
        <row r="16">
          <cell r="A16" t="str">
            <v>01: AMAZONAS</v>
          </cell>
          <cell r="B16">
            <v>43019971</v>
          </cell>
          <cell r="C16">
            <v>39248029</v>
          </cell>
          <cell r="D16">
            <v>38707480</v>
          </cell>
          <cell r="E16">
            <v>38600380</v>
          </cell>
          <cell r="F16">
            <v>36991560</v>
          </cell>
          <cell r="G16">
            <v>36962560</v>
          </cell>
          <cell r="H16">
            <v>22162627</v>
          </cell>
          <cell r="I16" t="str">
            <v>  94.2</v>
          </cell>
        </row>
        <row r="17">
          <cell r="A17" t="str">
            <v>02: ANCASH</v>
          </cell>
          <cell r="B17">
            <v>238573576</v>
          </cell>
          <cell r="C17">
            <v>170069057</v>
          </cell>
          <cell r="D17">
            <v>158389541</v>
          </cell>
          <cell r="E17">
            <v>78113546</v>
          </cell>
          <cell r="F17">
            <v>61155843</v>
          </cell>
          <cell r="G17">
            <v>49276009</v>
          </cell>
          <cell r="H17">
            <v>47507075</v>
          </cell>
          <cell r="I17" t="str">
            <v>  29.0</v>
          </cell>
        </row>
        <row r="18">
          <cell r="A18" t="str">
            <v>03: APURIMAC</v>
          </cell>
          <cell r="B18">
            <v>91215079</v>
          </cell>
          <cell r="C18">
            <v>75762248</v>
          </cell>
          <cell r="D18">
            <v>60902855</v>
          </cell>
          <cell r="E18">
            <v>59181716</v>
          </cell>
          <cell r="F18">
            <v>58108660</v>
          </cell>
          <cell r="G18">
            <v>56526467</v>
          </cell>
          <cell r="H18">
            <v>49250169</v>
          </cell>
          <cell r="I18" t="str">
            <v>  74.6</v>
          </cell>
        </row>
        <row r="19">
          <cell r="A19" t="str">
            <v>04: AREQUIPA</v>
          </cell>
          <cell r="B19">
            <v>75687108</v>
          </cell>
          <cell r="C19">
            <v>200550085</v>
          </cell>
          <cell r="D19">
            <v>179227891</v>
          </cell>
          <cell r="E19">
            <v>168231460</v>
          </cell>
          <cell r="F19">
            <v>137450471</v>
          </cell>
          <cell r="G19">
            <v>133855336</v>
          </cell>
          <cell r="H19">
            <v>113861563</v>
          </cell>
          <cell r="I19" t="str">
            <v>  66.7</v>
          </cell>
        </row>
        <row r="20">
          <cell r="A20" t="str">
            <v>05: AYACUCHO</v>
          </cell>
          <cell r="B20">
            <v>125983752</v>
          </cell>
          <cell r="C20">
            <v>209310287</v>
          </cell>
          <cell r="D20">
            <v>205965038</v>
          </cell>
          <cell r="E20">
            <v>203333611</v>
          </cell>
          <cell r="F20">
            <v>196324736</v>
          </cell>
          <cell r="G20">
            <v>113134161</v>
          </cell>
          <cell r="H20">
            <v>87608094</v>
          </cell>
          <cell r="I20" t="str">
            <v>  54.1</v>
          </cell>
        </row>
        <row r="21">
          <cell r="A21" t="str">
            <v>06: CAJAMARCA</v>
          </cell>
          <cell r="B21">
            <v>62763969</v>
          </cell>
          <cell r="C21">
            <v>157062380</v>
          </cell>
          <cell r="D21">
            <v>88012070</v>
          </cell>
          <cell r="E21">
            <v>51721628</v>
          </cell>
          <cell r="F21">
            <v>50829492</v>
          </cell>
          <cell r="G21">
            <v>26701150</v>
          </cell>
          <cell r="H21">
            <v>25069672</v>
          </cell>
          <cell r="I21" t="str">
            <v>  17.0</v>
          </cell>
        </row>
        <row r="22">
          <cell r="A22" t="str">
            <v>07: PROVINCIA CONSTITUCIONAL DEL CALLAO</v>
          </cell>
          <cell r="B22">
            <v>12161585</v>
          </cell>
          <cell r="C22">
            <v>64392032</v>
          </cell>
          <cell r="D22">
            <v>53221491</v>
          </cell>
          <cell r="E22">
            <v>48709945</v>
          </cell>
          <cell r="F22">
            <v>48709944</v>
          </cell>
          <cell r="G22">
            <v>48043444</v>
          </cell>
          <cell r="H22">
            <v>32219194</v>
          </cell>
          <cell r="I22" t="str">
            <v>  74.6</v>
          </cell>
        </row>
        <row r="23">
          <cell r="A23" t="str">
            <v>08: CUSCO</v>
          </cell>
          <cell r="B23">
            <v>178105941</v>
          </cell>
          <cell r="C23">
            <v>310539200</v>
          </cell>
          <cell r="D23">
            <v>182915243</v>
          </cell>
          <cell r="E23">
            <v>143371417</v>
          </cell>
          <cell r="F23">
            <v>142984197</v>
          </cell>
          <cell r="G23">
            <v>123933359</v>
          </cell>
          <cell r="H23">
            <v>109312555</v>
          </cell>
          <cell r="I23" t="str">
            <v>  39.9</v>
          </cell>
        </row>
        <row r="24">
          <cell r="A24" t="str">
            <v>09: HUANCAVELICA</v>
          </cell>
          <cell r="B24">
            <v>85077747</v>
          </cell>
          <cell r="C24">
            <v>88825589</v>
          </cell>
          <cell r="D24">
            <v>87029489</v>
          </cell>
          <cell r="E24">
            <v>86253717</v>
          </cell>
          <cell r="F24">
            <v>84976062</v>
          </cell>
          <cell r="G24">
            <v>83972993</v>
          </cell>
          <cell r="H24">
            <v>77683539</v>
          </cell>
          <cell r="I24" t="str">
            <v>  94.5</v>
          </cell>
        </row>
        <row r="25">
          <cell r="A25" t="str">
            <v>10: HUANUCO</v>
          </cell>
          <cell r="B25">
            <v>100474073</v>
          </cell>
          <cell r="C25">
            <v>103858822</v>
          </cell>
          <cell r="D25">
            <v>98099905</v>
          </cell>
          <cell r="E25">
            <v>96813628</v>
          </cell>
          <cell r="F25">
            <v>92015945</v>
          </cell>
          <cell r="G25">
            <v>87213785</v>
          </cell>
          <cell r="H25">
            <v>79615740</v>
          </cell>
          <cell r="I25" t="str">
            <v>  84.0</v>
          </cell>
        </row>
        <row r="26">
          <cell r="A26" t="str">
            <v>11: ICA</v>
          </cell>
          <cell r="B26">
            <v>7360696</v>
          </cell>
          <cell r="C26">
            <v>54839598</v>
          </cell>
          <cell r="D26">
            <v>45362365</v>
          </cell>
          <cell r="E26">
            <v>32864588</v>
          </cell>
          <cell r="F26">
            <v>32864588</v>
          </cell>
          <cell r="G26">
            <v>32644674</v>
          </cell>
          <cell r="H26">
            <v>25607184</v>
          </cell>
          <cell r="I26" t="str">
            <v>  59.5</v>
          </cell>
        </row>
        <row r="27">
          <cell r="A27" t="str">
            <v>12: JUNIN</v>
          </cell>
          <cell r="B27">
            <v>70833497</v>
          </cell>
          <cell r="C27">
            <v>109927960</v>
          </cell>
          <cell r="D27">
            <v>107862802</v>
          </cell>
          <cell r="E27">
            <v>97214298</v>
          </cell>
          <cell r="F27">
            <v>96879700</v>
          </cell>
          <cell r="G27">
            <v>62998846</v>
          </cell>
          <cell r="H27">
            <v>51703449</v>
          </cell>
          <cell r="I27" t="str">
            <v>  57.3</v>
          </cell>
        </row>
        <row r="28">
          <cell r="A28" t="str">
            <v>13: LA LIBERTAD</v>
          </cell>
          <cell r="B28">
            <v>33405860</v>
          </cell>
          <cell r="C28">
            <v>69101967</v>
          </cell>
          <cell r="D28">
            <v>55133843</v>
          </cell>
          <cell r="E28">
            <v>49641452</v>
          </cell>
          <cell r="F28">
            <v>48265370</v>
          </cell>
          <cell r="G28">
            <v>42114635</v>
          </cell>
          <cell r="H28">
            <v>37586504</v>
          </cell>
          <cell r="I28" t="str">
            <v>  60.9</v>
          </cell>
        </row>
        <row r="29">
          <cell r="A29" t="str">
            <v>14: LAMBAYEQUE</v>
          </cell>
          <cell r="B29">
            <v>8251440</v>
          </cell>
          <cell r="C29">
            <v>62995968</v>
          </cell>
          <cell r="D29">
            <v>50563563</v>
          </cell>
          <cell r="E29">
            <v>43032234</v>
          </cell>
          <cell r="F29">
            <v>41727980</v>
          </cell>
          <cell r="G29">
            <v>32751143</v>
          </cell>
          <cell r="H29">
            <v>17585387</v>
          </cell>
          <cell r="I29" t="str">
            <v>  52.0</v>
          </cell>
        </row>
        <row r="30">
          <cell r="A30" t="str">
            <v>15: LIMA</v>
          </cell>
          <cell r="B30">
            <v>149082961</v>
          </cell>
          <cell r="C30">
            <v>389003301</v>
          </cell>
          <cell r="D30">
            <v>325795543</v>
          </cell>
          <cell r="E30">
            <v>311941593</v>
          </cell>
          <cell r="F30">
            <v>310903574</v>
          </cell>
          <cell r="G30">
            <v>309307282</v>
          </cell>
          <cell r="H30">
            <v>258439774</v>
          </cell>
          <cell r="I30" t="str">
            <v>  79.5</v>
          </cell>
        </row>
        <row r="31">
          <cell r="A31" t="str">
            <v>16: LORETO</v>
          </cell>
          <cell r="B31">
            <v>8262657</v>
          </cell>
          <cell r="C31">
            <v>71449101</v>
          </cell>
          <cell r="D31">
            <v>70151817</v>
          </cell>
          <cell r="E31">
            <v>67608772</v>
          </cell>
          <cell r="F31">
            <v>38628892</v>
          </cell>
          <cell r="G31">
            <v>38531972</v>
          </cell>
          <cell r="H31">
            <v>36518189</v>
          </cell>
          <cell r="I31" t="str">
            <v>  53.9</v>
          </cell>
        </row>
        <row r="32">
          <cell r="A32" t="str">
            <v>17: MADRE DE DIOS</v>
          </cell>
          <cell r="B32">
            <v>30083824</v>
          </cell>
          <cell r="C32">
            <v>15020860</v>
          </cell>
          <cell r="D32">
            <v>14769237</v>
          </cell>
          <cell r="E32">
            <v>14768430</v>
          </cell>
          <cell r="F32">
            <v>14711120</v>
          </cell>
          <cell r="G32">
            <v>14397600</v>
          </cell>
          <cell r="H32">
            <v>7731102</v>
          </cell>
          <cell r="I32" t="str">
            <v>  95.9</v>
          </cell>
        </row>
        <row r="33">
          <cell r="A33" t="str">
            <v>18: MOQUEGUA</v>
          </cell>
          <cell r="B33">
            <v>14909809</v>
          </cell>
          <cell r="C33">
            <v>7056627</v>
          </cell>
          <cell r="D33">
            <v>7015044</v>
          </cell>
          <cell r="E33">
            <v>6757866</v>
          </cell>
          <cell r="F33">
            <v>6745274</v>
          </cell>
          <cell r="G33">
            <v>6708468</v>
          </cell>
          <cell r="H33">
            <v>6504560</v>
          </cell>
          <cell r="I33" t="str">
            <v>  95.1</v>
          </cell>
        </row>
        <row r="34">
          <cell r="A34" t="str">
            <v>19: PASCO</v>
          </cell>
          <cell r="B34">
            <v>11423384</v>
          </cell>
          <cell r="C34">
            <v>76659147</v>
          </cell>
          <cell r="D34">
            <v>74572224</v>
          </cell>
          <cell r="E34">
            <v>73921711</v>
          </cell>
          <cell r="F34">
            <v>73289462</v>
          </cell>
          <cell r="G34">
            <v>55055613</v>
          </cell>
          <cell r="H34">
            <v>52939636</v>
          </cell>
          <cell r="I34" t="str">
            <v>  71.8</v>
          </cell>
        </row>
        <row r="35">
          <cell r="A35" t="str">
            <v>20: PIURA</v>
          </cell>
          <cell r="B35">
            <v>36781295</v>
          </cell>
          <cell r="C35">
            <v>283543848</v>
          </cell>
          <cell r="D35">
            <v>264866665</v>
          </cell>
          <cell r="E35">
            <v>243163695</v>
          </cell>
          <cell r="F35">
            <v>179819581</v>
          </cell>
          <cell r="G35">
            <v>175612880</v>
          </cell>
          <cell r="H35">
            <v>170535885</v>
          </cell>
          <cell r="I35" t="str">
            <v>  61.9</v>
          </cell>
        </row>
        <row r="36">
          <cell r="A36" t="str">
            <v>21: PUNO</v>
          </cell>
          <cell r="B36">
            <v>107632388</v>
          </cell>
          <cell r="C36">
            <v>167242830</v>
          </cell>
          <cell r="D36">
            <v>164149536</v>
          </cell>
          <cell r="E36">
            <v>154809428</v>
          </cell>
          <cell r="F36">
            <v>151867466</v>
          </cell>
          <cell r="G36">
            <v>150619599</v>
          </cell>
          <cell r="H36">
            <v>127693740</v>
          </cell>
          <cell r="I36" t="str">
            <v>  90.1</v>
          </cell>
        </row>
        <row r="37">
          <cell r="A37" t="str">
            <v>22: SAN MARTIN</v>
          </cell>
          <cell r="B37">
            <v>54256905</v>
          </cell>
          <cell r="C37">
            <v>64866172</v>
          </cell>
          <cell r="D37">
            <v>58561969</v>
          </cell>
          <cell r="E37">
            <v>57781679</v>
          </cell>
          <cell r="F37">
            <v>56962046</v>
          </cell>
          <cell r="G37">
            <v>56860946</v>
          </cell>
          <cell r="H37">
            <v>55191455</v>
          </cell>
          <cell r="I37" t="str">
            <v>  87.7</v>
          </cell>
        </row>
        <row r="38">
          <cell r="A38" t="str">
            <v>23: TACNA</v>
          </cell>
          <cell r="B38">
            <v>43853522</v>
          </cell>
          <cell r="C38">
            <v>74075780</v>
          </cell>
          <cell r="D38">
            <v>72770423</v>
          </cell>
          <cell r="E38">
            <v>72502893</v>
          </cell>
          <cell r="F38">
            <v>72422399</v>
          </cell>
          <cell r="G38">
            <v>71995858</v>
          </cell>
          <cell r="H38">
            <v>69739181</v>
          </cell>
          <cell r="I38" t="str">
            <v>  97.2</v>
          </cell>
        </row>
        <row r="39">
          <cell r="A39" t="str">
            <v>24: TUMBES</v>
          </cell>
          <cell r="B39">
            <v>4003261</v>
          </cell>
          <cell r="C39">
            <v>33858366</v>
          </cell>
          <cell r="D39">
            <v>32939886</v>
          </cell>
          <cell r="E39">
            <v>26604577</v>
          </cell>
          <cell r="F39">
            <v>26568879</v>
          </cell>
          <cell r="G39">
            <v>17663020</v>
          </cell>
          <cell r="H39">
            <v>6303482</v>
          </cell>
          <cell r="I39" t="str">
            <v>  52.2</v>
          </cell>
        </row>
        <row r="40">
          <cell r="A40" t="str">
            <v>25: UCAYALI</v>
          </cell>
          <cell r="B40">
            <v>42719233</v>
          </cell>
          <cell r="C40">
            <v>78183051</v>
          </cell>
          <cell r="D40">
            <v>75848407</v>
          </cell>
          <cell r="E40">
            <v>75080905</v>
          </cell>
          <cell r="F40">
            <v>74277922</v>
          </cell>
          <cell r="G40">
            <v>72523374</v>
          </cell>
          <cell r="H40">
            <v>67246134</v>
          </cell>
          <cell r="I40" t="str">
            <v>  92.8</v>
          </cell>
        </row>
      </sheetData>
      <sheetData sheetId="1">
        <row r="16">
          <cell r="A16" t="str">
            <v>01: AMAZONAS</v>
          </cell>
          <cell r="C16">
            <v>1069180</v>
          </cell>
          <cell r="D16">
            <v>881482</v>
          </cell>
          <cell r="E16">
            <v>780916</v>
          </cell>
          <cell r="F16">
            <v>780914</v>
          </cell>
          <cell r="G16">
            <v>774209</v>
          </cell>
          <cell r="H16">
            <v>774209</v>
          </cell>
          <cell r="I16" t="str">
            <v>  72.4</v>
          </cell>
        </row>
        <row r="17">
          <cell r="A17" t="str">
            <v>02: ANCASH</v>
          </cell>
          <cell r="B17">
            <v>1132086</v>
          </cell>
          <cell r="C17">
            <v>9969851</v>
          </cell>
          <cell r="D17">
            <v>8514148</v>
          </cell>
          <cell r="E17">
            <v>4981422</v>
          </cell>
          <cell r="F17">
            <v>4978182</v>
          </cell>
          <cell r="G17">
            <v>4762269</v>
          </cell>
          <cell r="H17">
            <v>4660563</v>
          </cell>
          <cell r="I17" t="str">
            <v>  47.8</v>
          </cell>
        </row>
        <row r="18">
          <cell r="A18" t="str">
            <v>03: APURIMAC</v>
          </cell>
          <cell r="B18">
            <v>7587376</v>
          </cell>
          <cell r="C18">
            <v>19972748</v>
          </cell>
          <cell r="D18">
            <v>19432918</v>
          </cell>
          <cell r="E18">
            <v>19360792</v>
          </cell>
          <cell r="F18">
            <v>19116832</v>
          </cell>
          <cell r="G18">
            <v>17235587</v>
          </cell>
          <cell r="H18">
            <v>14650327</v>
          </cell>
          <cell r="I18" t="str">
            <v>  86.3</v>
          </cell>
        </row>
        <row r="19">
          <cell r="A19" t="str">
            <v>04: AREQUIPA</v>
          </cell>
          <cell r="B19">
            <v>6367479</v>
          </cell>
          <cell r="C19">
            <v>7170025</v>
          </cell>
          <cell r="D19">
            <v>6650231</v>
          </cell>
          <cell r="E19">
            <v>6462796</v>
          </cell>
          <cell r="F19">
            <v>6409300</v>
          </cell>
          <cell r="G19">
            <v>6253789</v>
          </cell>
          <cell r="H19">
            <v>6080419</v>
          </cell>
          <cell r="I19" t="str">
            <v>  87.2</v>
          </cell>
        </row>
        <row r="20">
          <cell r="A20" t="str">
            <v>05: AYACUCHO</v>
          </cell>
          <cell r="C20">
            <v>3126114</v>
          </cell>
          <cell r="D20">
            <v>1760430</v>
          </cell>
          <cell r="E20">
            <v>1710352</v>
          </cell>
          <cell r="F20">
            <v>1656348</v>
          </cell>
          <cell r="G20">
            <v>1656348</v>
          </cell>
          <cell r="H20">
            <v>1125947</v>
          </cell>
          <cell r="I20" t="str">
            <v>  53.0</v>
          </cell>
        </row>
        <row r="21">
          <cell r="A21" t="str">
            <v>06: CAJAMARCA</v>
          </cell>
          <cell r="B21">
            <v>383015</v>
          </cell>
          <cell r="C21">
            <v>16312897</v>
          </cell>
          <cell r="D21">
            <v>16145021</v>
          </cell>
          <cell r="E21">
            <v>15546342</v>
          </cell>
          <cell r="F21">
            <v>15351282</v>
          </cell>
          <cell r="G21">
            <v>14537994</v>
          </cell>
          <cell r="H21">
            <v>13403392</v>
          </cell>
          <cell r="I21" t="str">
            <v>  89.1</v>
          </cell>
        </row>
        <row r="22">
          <cell r="A22" t="str">
            <v>07: PROVINCIA CONSTITUCIONAL DEL CALLAO</v>
          </cell>
          <cell r="B22">
            <v>3021511</v>
          </cell>
          <cell r="C22">
            <v>3838174</v>
          </cell>
          <cell r="D22">
            <v>899882</v>
          </cell>
          <cell r="E22">
            <v>740477</v>
          </cell>
          <cell r="F22">
            <v>740476</v>
          </cell>
          <cell r="G22">
            <v>740476</v>
          </cell>
          <cell r="H22">
            <v>740476</v>
          </cell>
          <cell r="I22" t="str">
            <v>  19.3</v>
          </cell>
        </row>
        <row r="23">
          <cell r="A23" t="str">
            <v>08: CUSCO</v>
          </cell>
          <cell r="B23">
            <v>115553711</v>
          </cell>
          <cell r="C23">
            <v>14876632</v>
          </cell>
          <cell r="D23">
            <v>12972842</v>
          </cell>
          <cell r="E23">
            <v>12015674</v>
          </cell>
          <cell r="F23">
            <v>11874908</v>
          </cell>
          <cell r="G23">
            <v>11623392</v>
          </cell>
          <cell r="H23">
            <v>10192318</v>
          </cell>
          <cell r="I23" t="str">
            <v>  78.1</v>
          </cell>
        </row>
        <row r="24">
          <cell r="A24" t="str">
            <v>09: HUANCAVELICA</v>
          </cell>
          <cell r="C24">
            <v>6375298</v>
          </cell>
          <cell r="D24">
            <v>6232164</v>
          </cell>
          <cell r="E24">
            <v>6168842</v>
          </cell>
          <cell r="F24">
            <v>6161641</v>
          </cell>
          <cell r="G24">
            <v>5867249</v>
          </cell>
          <cell r="H24">
            <v>4988739</v>
          </cell>
          <cell r="I24" t="str">
            <v>  92.0</v>
          </cell>
        </row>
        <row r="25">
          <cell r="A25" t="str">
            <v>10: HUANUCO</v>
          </cell>
          <cell r="B25">
            <v>310000</v>
          </cell>
          <cell r="C25">
            <v>1212566</v>
          </cell>
          <cell r="D25">
            <v>959017</v>
          </cell>
          <cell r="E25">
            <v>911824</v>
          </cell>
          <cell r="F25">
            <v>815099</v>
          </cell>
          <cell r="G25">
            <v>756917</v>
          </cell>
          <cell r="H25">
            <v>699329</v>
          </cell>
          <cell r="I25" t="str">
            <v>  62.4</v>
          </cell>
        </row>
        <row r="26">
          <cell r="A26" t="str">
            <v>11: ICA</v>
          </cell>
          <cell r="B26">
            <v>22000</v>
          </cell>
          <cell r="C26">
            <v>912114</v>
          </cell>
          <cell r="D26">
            <v>890112</v>
          </cell>
          <cell r="E26">
            <v>614733</v>
          </cell>
          <cell r="F26">
            <v>614733</v>
          </cell>
          <cell r="G26">
            <v>591633</v>
          </cell>
          <cell r="H26">
            <v>374234</v>
          </cell>
          <cell r="I26" t="str">
            <v>  64.9</v>
          </cell>
        </row>
        <row r="27">
          <cell r="A27" t="str">
            <v>12: JUNIN</v>
          </cell>
          <cell r="B27">
            <v>620483</v>
          </cell>
          <cell r="C27">
            <v>4563173</v>
          </cell>
          <cell r="D27">
            <v>3805766</v>
          </cell>
          <cell r="E27">
            <v>3032235</v>
          </cell>
          <cell r="F27">
            <v>2992351</v>
          </cell>
          <cell r="G27">
            <v>2865836</v>
          </cell>
          <cell r="H27">
            <v>2669998</v>
          </cell>
          <cell r="I27" t="str">
            <v>  62.8</v>
          </cell>
        </row>
        <row r="28">
          <cell r="A28" t="str">
            <v>13: LA LIBERTAD</v>
          </cell>
          <cell r="B28">
            <v>323000</v>
          </cell>
          <cell r="C28">
            <v>6328028</v>
          </cell>
          <cell r="D28">
            <v>6042111</v>
          </cell>
          <cell r="E28">
            <v>5261234</v>
          </cell>
          <cell r="F28">
            <v>2535185</v>
          </cell>
          <cell r="G28">
            <v>2303037</v>
          </cell>
          <cell r="H28">
            <v>2039586</v>
          </cell>
          <cell r="I28" t="str">
            <v>  36.4</v>
          </cell>
        </row>
        <row r="29">
          <cell r="A29" t="str">
            <v>14: LAMBAYEQUE</v>
          </cell>
          <cell r="C29">
            <v>3324037</v>
          </cell>
          <cell r="D29">
            <v>3039701</v>
          </cell>
          <cell r="E29">
            <v>2170421</v>
          </cell>
          <cell r="F29">
            <v>2170421</v>
          </cell>
          <cell r="G29">
            <v>2170421</v>
          </cell>
          <cell r="H29">
            <v>914497</v>
          </cell>
          <cell r="I29" t="str">
            <v>  65.3</v>
          </cell>
        </row>
        <row r="30">
          <cell r="A30" t="str">
            <v>15: LIMA</v>
          </cell>
          <cell r="B30">
            <v>24585983</v>
          </cell>
          <cell r="C30">
            <v>12460151</v>
          </cell>
          <cell r="D30">
            <v>12069546</v>
          </cell>
          <cell r="E30">
            <v>10648692</v>
          </cell>
          <cell r="F30">
            <v>10498344</v>
          </cell>
          <cell r="G30">
            <v>8718493</v>
          </cell>
          <cell r="H30">
            <v>6962888</v>
          </cell>
          <cell r="I30" t="str">
            <v>  70.0</v>
          </cell>
        </row>
        <row r="31">
          <cell r="A31" t="str">
            <v>16: LORETO</v>
          </cell>
          <cell r="B31">
            <v>14687385</v>
          </cell>
          <cell r="C31">
            <v>72549424</v>
          </cell>
          <cell r="D31">
            <v>72304452</v>
          </cell>
          <cell r="E31">
            <v>59124199</v>
          </cell>
          <cell r="F31">
            <v>58538867</v>
          </cell>
          <cell r="G31">
            <v>47707894</v>
          </cell>
          <cell r="H31">
            <v>44080091</v>
          </cell>
          <cell r="I31" t="str">
            <v>  65.8</v>
          </cell>
        </row>
        <row r="32">
          <cell r="A32" t="str">
            <v>17: MADRE DE DIOS</v>
          </cell>
          <cell r="B32">
            <v>155360</v>
          </cell>
          <cell r="C32">
            <v>1639001</v>
          </cell>
          <cell r="D32">
            <v>1611000</v>
          </cell>
          <cell r="E32">
            <v>1607202</v>
          </cell>
          <cell r="F32">
            <v>1599702</v>
          </cell>
          <cell r="G32">
            <v>1314702</v>
          </cell>
          <cell r="H32">
            <v>475202</v>
          </cell>
          <cell r="I32" t="str">
            <v>  80.2</v>
          </cell>
        </row>
        <row r="33">
          <cell r="A33" t="str">
            <v>18: MOQUEGUA</v>
          </cell>
          <cell r="B33">
            <v>7857344</v>
          </cell>
          <cell r="C33">
            <v>8949013</v>
          </cell>
          <cell r="D33">
            <v>8913004</v>
          </cell>
          <cell r="E33">
            <v>8884106</v>
          </cell>
          <cell r="F33">
            <v>8852756</v>
          </cell>
          <cell r="G33">
            <v>8507142</v>
          </cell>
          <cell r="H33">
            <v>8324915</v>
          </cell>
          <cell r="I33" t="str">
            <v>  95.1</v>
          </cell>
        </row>
        <row r="34">
          <cell r="A34" t="str">
            <v>19: PASCO</v>
          </cell>
          <cell r="B34">
            <v>340000</v>
          </cell>
          <cell r="C34">
            <v>814992</v>
          </cell>
          <cell r="D34">
            <v>764706</v>
          </cell>
          <cell r="E34">
            <v>530512</v>
          </cell>
          <cell r="F34">
            <v>530512</v>
          </cell>
          <cell r="G34">
            <v>510129</v>
          </cell>
          <cell r="H34">
            <v>459636</v>
          </cell>
          <cell r="I34" t="str">
            <v>  62.6</v>
          </cell>
        </row>
        <row r="35">
          <cell r="A35" t="str">
            <v>20: PIURA</v>
          </cell>
          <cell r="B35">
            <v>2179246</v>
          </cell>
          <cell r="C35">
            <v>18902953</v>
          </cell>
          <cell r="D35">
            <v>18432942</v>
          </cell>
          <cell r="E35">
            <v>18173804</v>
          </cell>
          <cell r="F35">
            <v>18151866</v>
          </cell>
          <cell r="G35">
            <v>17715457</v>
          </cell>
          <cell r="H35">
            <v>17240247</v>
          </cell>
          <cell r="I35" t="str">
            <v>  93.7</v>
          </cell>
        </row>
        <row r="36">
          <cell r="A36" t="str">
            <v>21: PUNO</v>
          </cell>
          <cell r="B36">
            <v>7966525</v>
          </cell>
          <cell r="C36">
            <v>7136327</v>
          </cell>
          <cell r="D36">
            <v>5836568</v>
          </cell>
          <cell r="E36">
            <v>4766817</v>
          </cell>
          <cell r="F36">
            <v>3797271</v>
          </cell>
          <cell r="G36">
            <v>3722832</v>
          </cell>
          <cell r="H36">
            <v>1691963</v>
          </cell>
          <cell r="I36" t="str">
            <v>  52.2</v>
          </cell>
        </row>
        <row r="37">
          <cell r="A37" t="str">
            <v>22: SAN MARTIN</v>
          </cell>
          <cell r="C37">
            <v>297242</v>
          </cell>
          <cell r="D37">
            <v>296187</v>
          </cell>
          <cell r="E37">
            <v>278353</v>
          </cell>
          <cell r="F37">
            <v>278353</v>
          </cell>
          <cell r="G37">
            <v>278353</v>
          </cell>
          <cell r="H37">
            <v>272113</v>
          </cell>
          <cell r="I37" t="str">
            <v>  93.6</v>
          </cell>
        </row>
        <row r="38">
          <cell r="A38" t="str">
            <v>23: TACNA</v>
          </cell>
          <cell r="B38">
            <v>9407642</v>
          </cell>
          <cell r="C38">
            <v>7925318</v>
          </cell>
          <cell r="D38">
            <v>7775956</v>
          </cell>
          <cell r="E38">
            <v>7633386</v>
          </cell>
          <cell r="F38">
            <v>7619061</v>
          </cell>
          <cell r="G38">
            <v>7511425</v>
          </cell>
          <cell r="H38">
            <v>7155160</v>
          </cell>
          <cell r="I38" t="str">
            <v>  94.8</v>
          </cell>
        </row>
        <row r="39">
          <cell r="A39" t="str">
            <v>24: TUMBES</v>
          </cell>
          <cell r="B39">
            <v>182943</v>
          </cell>
          <cell r="C39">
            <v>4153868</v>
          </cell>
          <cell r="D39">
            <v>4138832</v>
          </cell>
          <cell r="E39">
            <v>4025966</v>
          </cell>
          <cell r="F39">
            <v>3929904</v>
          </cell>
          <cell r="G39">
            <v>3855305</v>
          </cell>
          <cell r="H39">
            <v>3846679</v>
          </cell>
          <cell r="I39" t="str">
            <v>  92.8</v>
          </cell>
        </row>
        <row r="40">
          <cell r="A40" t="str">
            <v>25: UCAYALI</v>
          </cell>
          <cell r="B40">
            <v>11761634</v>
          </cell>
          <cell r="C40">
            <v>18551327</v>
          </cell>
          <cell r="D40">
            <v>18551325</v>
          </cell>
          <cell r="E40">
            <v>14735417</v>
          </cell>
          <cell r="F40">
            <v>14242156</v>
          </cell>
          <cell r="G40">
            <v>13812104</v>
          </cell>
          <cell r="H40">
            <v>10310070</v>
          </cell>
          <cell r="I40" t="str">
            <v>  74.5</v>
          </cell>
        </row>
      </sheetData>
      <sheetData sheetId="2">
        <row r="16">
          <cell r="A16" t="str">
            <v>01: AMAZONAS</v>
          </cell>
          <cell r="C16">
            <v>524925</v>
          </cell>
          <cell r="D16">
            <v>300423</v>
          </cell>
          <cell r="E16">
            <v>300423</v>
          </cell>
          <cell r="F16">
            <v>300423</v>
          </cell>
          <cell r="G16">
            <v>300423</v>
          </cell>
          <cell r="H16">
            <v>300423</v>
          </cell>
          <cell r="I16" t="str">
            <v>  57.2</v>
          </cell>
        </row>
        <row r="17">
          <cell r="A17" t="str">
            <v>02: ANCASH</v>
          </cell>
          <cell r="C17">
            <v>30000</v>
          </cell>
          <cell r="D17">
            <v>30000</v>
          </cell>
          <cell r="E17">
            <v>30000</v>
          </cell>
          <cell r="F17">
            <v>30000</v>
          </cell>
          <cell r="G17">
            <v>30000</v>
          </cell>
          <cell r="H17">
            <v>30000</v>
          </cell>
          <cell r="I17" t="str">
            <v>  100.0</v>
          </cell>
        </row>
        <row r="18">
          <cell r="A18" t="str">
            <v>07: PROVINCIA CONSTITUCIONAL DEL CALLAO</v>
          </cell>
          <cell r="C18">
            <v>100000</v>
          </cell>
        </row>
        <row r="19">
          <cell r="A19" t="str">
            <v>08: CUSCO</v>
          </cell>
          <cell r="C19">
            <v>78400</v>
          </cell>
          <cell r="D19">
            <v>77438</v>
          </cell>
          <cell r="E19">
            <v>77438</v>
          </cell>
          <cell r="F19">
            <v>77438</v>
          </cell>
          <cell r="G19">
            <v>77438</v>
          </cell>
          <cell r="H19">
            <v>29554</v>
          </cell>
          <cell r="I19" t="str">
            <v>  98.8</v>
          </cell>
        </row>
        <row r="20">
          <cell r="A20" t="str">
            <v>09: HUANCAVELICA</v>
          </cell>
          <cell r="C20">
            <v>43300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>  0.0</v>
          </cell>
        </row>
        <row r="21">
          <cell r="A21" t="str">
            <v>11: ICA</v>
          </cell>
          <cell r="C21">
            <v>100000</v>
          </cell>
          <cell r="D21">
            <v>100000</v>
          </cell>
          <cell r="E21">
            <v>100000</v>
          </cell>
          <cell r="F21">
            <v>100000</v>
          </cell>
          <cell r="G21">
            <v>100000</v>
          </cell>
          <cell r="H21">
            <v>100000</v>
          </cell>
          <cell r="I21" t="str">
            <v>  100.0</v>
          </cell>
        </row>
        <row r="22">
          <cell r="A22" t="str">
            <v>12: JUNIN</v>
          </cell>
          <cell r="C22">
            <v>361055</v>
          </cell>
          <cell r="D22">
            <v>122420</v>
          </cell>
          <cell r="E22">
            <v>122420</v>
          </cell>
          <cell r="F22">
            <v>122420</v>
          </cell>
          <cell r="G22">
            <v>122119</v>
          </cell>
          <cell r="H22">
            <v>121869</v>
          </cell>
          <cell r="I22" t="str">
            <v>  33.8</v>
          </cell>
        </row>
        <row r="23">
          <cell r="A23" t="str">
            <v>15: LIMA</v>
          </cell>
          <cell r="C23">
            <v>1800</v>
          </cell>
        </row>
        <row r="24">
          <cell r="A24" t="str">
            <v>17: MADRE DE DIOS</v>
          </cell>
          <cell r="C24">
            <v>165639</v>
          </cell>
          <cell r="D24">
            <v>165636</v>
          </cell>
          <cell r="E24">
            <v>165636</v>
          </cell>
          <cell r="F24">
            <v>165636</v>
          </cell>
          <cell r="G24">
            <v>165636</v>
          </cell>
          <cell r="H24">
            <v>165636</v>
          </cell>
          <cell r="I24" t="str">
            <v>  100.0</v>
          </cell>
        </row>
        <row r="25">
          <cell r="A25" t="str">
            <v>18: MOQUEGUA</v>
          </cell>
          <cell r="B25">
            <v>35000</v>
          </cell>
          <cell r="C25">
            <v>33529</v>
          </cell>
          <cell r="D25">
            <v>23957</v>
          </cell>
          <cell r="E25">
            <v>23957</v>
          </cell>
          <cell r="F25">
            <v>23957</v>
          </cell>
          <cell r="G25">
            <v>23957</v>
          </cell>
          <cell r="H25">
            <v>23957</v>
          </cell>
          <cell r="I25" t="str">
            <v>  71.5</v>
          </cell>
        </row>
        <row r="26">
          <cell r="A26" t="str">
            <v>20: PIURA</v>
          </cell>
          <cell r="C26">
            <v>629365</v>
          </cell>
          <cell r="D26">
            <v>629365</v>
          </cell>
          <cell r="E26">
            <v>625062</v>
          </cell>
          <cell r="F26">
            <v>625061</v>
          </cell>
          <cell r="G26">
            <v>625061</v>
          </cell>
          <cell r="H26">
            <v>624111</v>
          </cell>
          <cell r="I26" t="str">
            <v>  99.3</v>
          </cell>
        </row>
        <row r="27">
          <cell r="A27" t="str">
            <v>25: UCAYALI</v>
          </cell>
          <cell r="C27">
            <v>165475</v>
          </cell>
          <cell r="D27">
            <v>165475</v>
          </cell>
          <cell r="E27">
            <v>165475</v>
          </cell>
          <cell r="F27">
            <v>165475</v>
          </cell>
          <cell r="G27">
            <v>165475</v>
          </cell>
          <cell r="H27">
            <v>165475</v>
          </cell>
          <cell r="I27" t="str">
            <v>  100.0</v>
          </cell>
        </row>
      </sheetData>
      <sheetData sheetId="3">
        <row r="16">
          <cell r="A16" t="str">
            <v>01: AMAZONAS</v>
          </cell>
          <cell r="C16">
            <v>100584</v>
          </cell>
          <cell r="D16">
            <v>100579</v>
          </cell>
          <cell r="E16">
            <v>99640</v>
          </cell>
          <cell r="F16">
            <v>99640</v>
          </cell>
          <cell r="G16">
            <v>99640</v>
          </cell>
          <cell r="H16">
            <v>93640</v>
          </cell>
          <cell r="I16" t="str">
            <v>  99.1</v>
          </cell>
        </row>
        <row r="17">
          <cell r="A17" t="str">
            <v>02: ANCASH</v>
          </cell>
          <cell r="C17">
            <v>131967</v>
          </cell>
          <cell r="D17">
            <v>131967</v>
          </cell>
          <cell r="E17">
            <v>124897</v>
          </cell>
          <cell r="F17">
            <v>124897</v>
          </cell>
          <cell r="G17">
            <v>124897</v>
          </cell>
          <cell r="H17">
            <v>124897</v>
          </cell>
          <cell r="I17" t="str">
            <v>  94.6</v>
          </cell>
        </row>
        <row r="18">
          <cell r="A18" t="str">
            <v>05: AYACUCHO</v>
          </cell>
          <cell r="C18">
            <v>58369</v>
          </cell>
          <cell r="D18">
            <v>56721</v>
          </cell>
          <cell r="E18">
            <v>56721</v>
          </cell>
          <cell r="F18">
            <v>56721</v>
          </cell>
          <cell r="G18">
            <v>56721</v>
          </cell>
          <cell r="H18">
            <v>56721</v>
          </cell>
          <cell r="I18" t="str">
            <v>  97.2</v>
          </cell>
        </row>
        <row r="19">
          <cell r="A19" t="str">
            <v>15: LIMA</v>
          </cell>
          <cell r="B19">
            <v>47599705</v>
          </cell>
          <cell r="C19">
            <v>1007988</v>
          </cell>
          <cell r="D19">
            <v>1007210</v>
          </cell>
          <cell r="E19">
            <v>1004268</v>
          </cell>
          <cell r="F19">
            <v>1004268</v>
          </cell>
          <cell r="G19">
            <v>1004268</v>
          </cell>
          <cell r="H19">
            <v>184268</v>
          </cell>
          <cell r="I19" t="str">
            <v>  99.6</v>
          </cell>
        </row>
        <row r="20">
          <cell r="A20" t="str">
            <v>22: SAN MARTIN</v>
          </cell>
          <cell r="B20">
            <v>4055</v>
          </cell>
          <cell r="C20">
            <v>4055</v>
          </cell>
        </row>
      </sheetData>
      <sheetData sheetId="4">
        <row r="16">
          <cell r="A16" t="str">
            <v>02: ANCASH</v>
          </cell>
          <cell r="C16">
            <v>232121</v>
          </cell>
          <cell r="D16">
            <v>232121</v>
          </cell>
          <cell r="E16">
            <v>232121</v>
          </cell>
          <cell r="F16">
            <v>232121</v>
          </cell>
          <cell r="G16">
            <v>232121</v>
          </cell>
          <cell r="H16">
            <v>232121</v>
          </cell>
          <cell r="I16" t="str">
            <v>  100.0</v>
          </cell>
        </row>
        <row r="17">
          <cell r="A17" t="str">
            <v>03: APURIMAC</v>
          </cell>
          <cell r="C17">
            <v>5113</v>
          </cell>
        </row>
        <row r="18">
          <cell r="A18" t="str">
            <v>04: AREQUIPA</v>
          </cell>
          <cell r="C18">
            <v>58773</v>
          </cell>
          <cell r="D18">
            <v>56500</v>
          </cell>
          <cell r="E18">
            <v>55285</v>
          </cell>
          <cell r="F18">
            <v>55285</v>
          </cell>
          <cell r="G18">
            <v>51856</v>
          </cell>
          <cell r="H18">
            <v>51856</v>
          </cell>
          <cell r="I18" t="str">
            <v>  88.2</v>
          </cell>
        </row>
        <row r="19">
          <cell r="A19" t="str">
            <v>05: AYACUCHO</v>
          </cell>
          <cell r="C19">
            <v>132361</v>
          </cell>
          <cell r="D19">
            <v>132282</v>
          </cell>
          <cell r="E19">
            <v>122082</v>
          </cell>
          <cell r="F19">
            <v>122082</v>
          </cell>
          <cell r="G19">
            <v>122082</v>
          </cell>
          <cell r="H19">
            <v>108482</v>
          </cell>
          <cell r="I19" t="str">
            <v>  92.2</v>
          </cell>
        </row>
        <row r="20">
          <cell r="A20" t="str">
            <v>08: CUSCO</v>
          </cell>
          <cell r="C20">
            <v>675930</v>
          </cell>
          <cell r="D20">
            <v>673064</v>
          </cell>
          <cell r="E20">
            <v>673064</v>
          </cell>
          <cell r="F20">
            <v>673064</v>
          </cell>
          <cell r="G20">
            <v>672779</v>
          </cell>
          <cell r="H20">
            <v>656954</v>
          </cell>
          <cell r="I20" t="str">
            <v>  99.5</v>
          </cell>
        </row>
        <row r="21">
          <cell r="A21" t="str">
            <v>09: HUANCAVELICA</v>
          </cell>
          <cell r="C21">
            <v>208645</v>
          </cell>
          <cell r="D21">
            <v>208645</v>
          </cell>
          <cell r="E21">
            <v>56562</v>
          </cell>
          <cell r="F21">
            <v>56562</v>
          </cell>
          <cell r="G21">
            <v>55562</v>
          </cell>
          <cell r="H21">
            <v>55562</v>
          </cell>
          <cell r="I21" t="str">
            <v>  26.6</v>
          </cell>
        </row>
        <row r="22">
          <cell r="A22" t="str">
            <v>12: JUNIN</v>
          </cell>
          <cell r="C22">
            <v>60763</v>
          </cell>
          <cell r="D22">
            <v>60763</v>
          </cell>
          <cell r="E22">
            <v>60762</v>
          </cell>
          <cell r="F22">
            <v>60762</v>
          </cell>
          <cell r="G22">
            <v>60762</v>
          </cell>
          <cell r="H22">
            <v>46147</v>
          </cell>
          <cell r="I22" t="str">
            <v>  100.0</v>
          </cell>
        </row>
        <row r="23">
          <cell r="A23" t="str">
            <v>14: LAMBAYEQUE</v>
          </cell>
          <cell r="C23">
            <v>243284</v>
          </cell>
          <cell r="D23">
            <v>231178</v>
          </cell>
          <cell r="E23">
            <v>220556</v>
          </cell>
          <cell r="F23">
            <v>220556</v>
          </cell>
          <cell r="G23">
            <v>217444</v>
          </cell>
          <cell r="H23">
            <v>132643</v>
          </cell>
          <cell r="I23" t="str">
            <v>  89.4</v>
          </cell>
        </row>
        <row r="24">
          <cell r="A24" t="str">
            <v>15: LIMA</v>
          </cell>
          <cell r="C24">
            <v>197086</v>
          </cell>
          <cell r="D24">
            <v>81694</v>
          </cell>
          <cell r="E24">
            <v>45914</v>
          </cell>
          <cell r="F24">
            <v>45914</v>
          </cell>
          <cell r="G24">
            <v>44372</v>
          </cell>
          <cell r="H24">
            <v>11134</v>
          </cell>
          <cell r="I24" t="str">
            <v>  22.5</v>
          </cell>
        </row>
        <row r="25">
          <cell r="A25" t="str">
            <v>17: MADRE DE DIOS</v>
          </cell>
          <cell r="C25">
            <v>3021670</v>
          </cell>
          <cell r="D25">
            <v>3018855</v>
          </cell>
          <cell r="E25">
            <v>3018855</v>
          </cell>
          <cell r="F25">
            <v>3018855</v>
          </cell>
          <cell r="G25">
            <v>3018855</v>
          </cell>
          <cell r="H25">
            <v>1539605</v>
          </cell>
          <cell r="I25" t="str">
            <v>  99.9</v>
          </cell>
        </row>
        <row r="26">
          <cell r="A26" t="str">
            <v>18: MOQUEGUA</v>
          </cell>
          <cell r="C26">
            <v>299300</v>
          </cell>
        </row>
        <row r="27">
          <cell r="A27" t="str">
            <v>19: PASCO</v>
          </cell>
          <cell r="C27">
            <v>2074723</v>
          </cell>
          <cell r="D27">
            <v>2074723</v>
          </cell>
          <cell r="E27">
            <v>2064723</v>
          </cell>
          <cell r="F27">
            <v>206463</v>
          </cell>
          <cell r="G27">
            <v>206463</v>
          </cell>
          <cell r="H27">
            <v>206463</v>
          </cell>
          <cell r="I27" t="str">
            <v>  10.0</v>
          </cell>
        </row>
        <row r="28">
          <cell r="A28" t="str">
            <v>20: PIURA</v>
          </cell>
          <cell r="C28">
            <v>33900</v>
          </cell>
          <cell r="D28">
            <v>33900</v>
          </cell>
          <cell r="E28">
            <v>33900</v>
          </cell>
          <cell r="F28">
            <v>33900</v>
          </cell>
          <cell r="G28">
            <v>10170</v>
          </cell>
          <cell r="H28">
            <v>0</v>
          </cell>
          <cell r="I28" t="str">
            <v>  30.0</v>
          </cell>
        </row>
        <row r="29">
          <cell r="A29" t="str">
            <v>21: PUNO</v>
          </cell>
          <cell r="C29">
            <v>87563</v>
          </cell>
          <cell r="D29">
            <v>87563</v>
          </cell>
          <cell r="E29">
            <v>87563</v>
          </cell>
          <cell r="F29">
            <v>87563</v>
          </cell>
          <cell r="G29">
            <v>87563</v>
          </cell>
          <cell r="H29">
            <v>87563</v>
          </cell>
          <cell r="I29" t="str">
            <v>  100.0</v>
          </cell>
        </row>
        <row r="30">
          <cell r="A30" t="str">
            <v>22: SAN MARTIN</v>
          </cell>
          <cell r="C30">
            <v>465077</v>
          </cell>
          <cell r="D30">
            <v>464672</v>
          </cell>
          <cell r="E30">
            <v>463080</v>
          </cell>
          <cell r="F30">
            <v>463080</v>
          </cell>
          <cell r="G30">
            <v>463080</v>
          </cell>
          <cell r="H30">
            <v>463080</v>
          </cell>
          <cell r="I30" t="str">
            <v>  99.6</v>
          </cell>
        </row>
        <row r="31">
          <cell r="A31" t="str">
            <v>24: TUMBES</v>
          </cell>
          <cell r="C31">
            <v>259259</v>
          </cell>
          <cell r="D31">
            <v>259219</v>
          </cell>
          <cell r="E31">
            <v>259219</v>
          </cell>
          <cell r="F31">
            <v>259219</v>
          </cell>
          <cell r="G31">
            <v>259219</v>
          </cell>
          <cell r="H31">
            <v>207219</v>
          </cell>
          <cell r="I31" t="str">
            <v>  100.0</v>
          </cell>
        </row>
        <row r="32">
          <cell r="A32" t="str">
            <v>25: UCAYALI</v>
          </cell>
          <cell r="B32">
            <v>165530</v>
          </cell>
          <cell r="C32">
            <v>0</v>
          </cell>
          <cell r="I32" t="str">
            <v>  0.0</v>
          </cell>
        </row>
      </sheetData>
      <sheetData sheetId="5">
        <row r="16">
          <cell r="A16" t="str">
            <v>05: AYACUCHO</v>
          </cell>
          <cell r="C16">
            <v>644999</v>
          </cell>
          <cell r="D16">
            <v>644938</v>
          </cell>
          <cell r="E16">
            <v>644938</v>
          </cell>
          <cell r="F16">
            <v>644938</v>
          </cell>
          <cell r="G16">
            <v>644938</v>
          </cell>
          <cell r="H16">
            <v>642209</v>
          </cell>
          <cell r="I16" t="str">
            <v>  100.0</v>
          </cell>
        </row>
        <row r="17">
          <cell r="A17" t="str">
            <v>06: CAJAMARCA</v>
          </cell>
          <cell r="C17">
            <v>65000</v>
          </cell>
          <cell r="D17">
            <v>65000</v>
          </cell>
          <cell r="E17">
            <v>65000</v>
          </cell>
          <cell r="F17">
            <v>65000</v>
          </cell>
          <cell r="G17">
            <v>65000</v>
          </cell>
          <cell r="H17">
            <v>65000</v>
          </cell>
          <cell r="I17" t="str">
            <v>  100.0</v>
          </cell>
        </row>
        <row r="18">
          <cell r="A18" t="str">
            <v>12: JUNIN</v>
          </cell>
          <cell r="C18">
            <v>1094323</v>
          </cell>
          <cell r="D18">
            <v>1094323</v>
          </cell>
          <cell r="E18">
            <v>1094323</v>
          </cell>
          <cell r="F18">
            <v>1094323</v>
          </cell>
          <cell r="G18">
            <v>1094323</v>
          </cell>
          <cell r="H18">
            <v>1094323</v>
          </cell>
          <cell r="I18" t="str">
            <v>  100.0</v>
          </cell>
        </row>
        <row r="19">
          <cell r="A19" t="str">
            <v>14: LAMBAYEQUE</v>
          </cell>
          <cell r="C19">
            <v>36000</v>
          </cell>
          <cell r="D19">
            <v>36000</v>
          </cell>
          <cell r="E19">
            <v>36000</v>
          </cell>
          <cell r="F19">
            <v>36000</v>
          </cell>
          <cell r="G19">
            <v>36000</v>
          </cell>
          <cell r="H19">
            <v>29000</v>
          </cell>
          <cell r="I19" t="str">
            <v>  100.0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Consulta1"/>
      <sheetName val="BD_Consulta2"/>
      <sheetName val="BD_Consulta3"/>
      <sheetName val="BD_Consulta4"/>
      <sheetName val="Tablas"/>
      <sheetName val="Perucámaras "/>
      <sheetName val="Índice"/>
      <sheetName val="2. Macro-región"/>
      <sheetName val="3. Departamento"/>
      <sheetName val="4. Loreto"/>
      <sheetName val="5. San Martín"/>
      <sheetName val="6. Ucayali"/>
    </sheetNames>
    <sheetDataSet>
      <sheetData sheetId="0">
        <row r="2">
          <cell r="A2">
            <v>43469</v>
          </cell>
        </row>
      </sheetData>
      <sheetData sheetId="1">
        <row r="7">
          <cell r="B7" t="str">
            <v>Áncash</v>
          </cell>
        </row>
      </sheetData>
      <sheetData sheetId="2">
        <row r="7">
          <cell r="B7" t="str">
            <v>Áncash</v>
          </cell>
        </row>
      </sheetData>
      <sheetData sheetId="3">
        <row r="7">
          <cell r="B7" t="str">
            <v>Áncash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0861F-660F-4D45-B301-FC996DF4C039}">
  <dimension ref="A1:S33"/>
  <sheetViews>
    <sheetView showGridLines="0" workbookViewId="0">
      <selection activeCell="K19" sqref="K19"/>
    </sheetView>
  </sheetViews>
  <sheetFormatPr defaultColWidth="0" defaultRowHeight="14.4" zeroHeight="1"/>
  <cols>
    <col min="1" max="15" width="8.88671875" style="14" customWidth="1"/>
    <col min="16" max="16" width="40.77734375" style="14" customWidth="1"/>
    <col min="17" max="19" width="6.33203125" customWidth="1"/>
    <col min="20" max="16384" width="8.88671875" hidden="1"/>
  </cols>
  <sheetData>
    <row r="1" spans="1:19" s="2" customFormat="1" ht="12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"/>
      <c r="S1" s="1"/>
    </row>
    <row r="2" spans="1:19" s="2" customFormat="1" ht="23.25" customHeight="1">
      <c r="A2" s="8"/>
      <c r="B2" s="9"/>
      <c r="C2" s="9"/>
      <c r="D2" s="9"/>
      <c r="E2" s="8"/>
      <c r="F2" s="8"/>
      <c r="G2" s="123" t="s">
        <v>0</v>
      </c>
      <c r="H2" s="123"/>
      <c r="I2" s="123"/>
      <c r="J2" s="123"/>
      <c r="K2" s="123"/>
      <c r="L2" s="123"/>
      <c r="M2" s="123"/>
      <c r="N2" s="123"/>
      <c r="O2" s="123"/>
      <c r="P2" s="123"/>
      <c r="Q2" s="1"/>
      <c r="S2" s="1"/>
    </row>
    <row r="3" spans="1:19" s="2" customFormat="1" ht="18.75" customHeight="1">
      <c r="A3" s="7"/>
      <c r="B3" s="10"/>
      <c r="C3" s="10"/>
      <c r="D3" s="10"/>
      <c r="E3" s="10"/>
      <c r="F3" s="10"/>
      <c r="G3" s="124" t="s">
        <v>108</v>
      </c>
      <c r="H3" s="124"/>
      <c r="I3" s="124"/>
      <c r="J3" s="124"/>
      <c r="K3" s="124"/>
      <c r="L3" s="124"/>
      <c r="M3" s="124"/>
      <c r="N3" s="124"/>
      <c r="O3" s="124"/>
      <c r="P3" s="124"/>
      <c r="Q3" s="1"/>
      <c r="S3" s="1"/>
    </row>
    <row r="4" spans="1:19" s="2" customFormat="1" ht="13.8">
      <c r="A4" s="7"/>
      <c r="B4" s="7"/>
      <c r="C4" s="7"/>
      <c r="D4" s="11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1"/>
      <c r="S4" s="1"/>
    </row>
    <row r="5" spans="1:19" s="2" customFormat="1" ht="11.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"/>
      <c r="S5" s="1"/>
    </row>
    <row r="6" spans="1:19" s="2" customFormat="1" ht="11.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1"/>
      <c r="S6" s="1"/>
    </row>
    <row r="7" spans="1:19" s="2" customFormat="1" ht="11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"/>
      <c r="S7" s="1"/>
    </row>
    <row r="8" spans="1:19" s="2" customFormat="1" ht="11.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"/>
      <c r="S8" s="1"/>
    </row>
    <row r="9" spans="1:19" s="2" customFormat="1" ht="21.75" customHeight="1">
      <c r="A9" s="7"/>
      <c r="B9" s="7"/>
      <c r="C9" s="7"/>
      <c r="D9" s="7"/>
      <c r="E9" s="7"/>
      <c r="F9" s="7"/>
      <c r="G9" s="125" t="s">
        <v>109</v>
      </c>
      <c r="H9" s="125"/>
      <c r="I9" s="125"/>
      <c r="J9" s="125"/>
      <c r="K9" s="125"/>
      <c r="L9" s="125"/>
      <c r="M9" s="125"/>
      <c r="N9" s="125"/>
      <c r="O9" s="125"/>
      <c r="P9" s="125"/>
      <c r="Q9" s="3"/>
      <c r="R9" s="4"/>
      <c r="S9" s="1"/>
    </row>
    <row r="10" spans="1:19" s="2" customFormat="1" ht="20.25" customHeight="1">
      <c r="A10" s="7"/>
      <c r="B10" s="7"/>
      <c r="C10" s="7"/>
      <c r="D10" s="7"/>
      <c r="E10" s="7"/>
      <c r="F10" s="7"/>
      <c r="G10" s="124" t="s">
        <v>37</v>
      </c>
      <c r="H10" s="124"/>
      <c r="I10" s="124"/>
      <c r="J10" s="124"/>
      <c r="K10" s="124"/>
      <c r="L10" s="124"/>
      <c r="M10" s="124"/>
      <c r="N10" s="124"/>
      <c r="O10" s="124"/>
      <c r="P10" s="124"/>
      <c r="Q10" s="5"/>
      <c r="R10" s="6"/>
      <c r="S10" s="1"/>
    </row>
    <row r="11" spans="1:19" s="2" customFormat="1" ht="15" customHeight="1">
      <c r="A11" s="7"/>
      <c r="B11" s="7"/>
      <c r="C11" s="7"/>
      <c r="D11" s="7"/>
      <c r="E11" s="7"/>
      <c r="F11" s="7"/>
      <c r="G11" s="126" t="s">
        <v>110</v>
      </c>
      <c r="H11" s="126"/>
      <c r="I11" s="126"/>
      <c r="J11" s="126"/>
      <c r="K11" s="126"/>
      <c r="L11" s="126"/>
      <c r="M11" s="126"/>
      <c r="N11" s="126"/>
      <c r="O11" s="126"/>
      <c r="P11" s="126"/>
      <c r="Q11" s="1"/>
      <c r="S11" s="1"/>
    </row>
    <row r="12" spans="1:19" s="2" customFormat="1" ht="13.8">
      <c r="A12" s="7"/>
      <c r="B12" s="7"/>
      <c r="C12" s="7"/>
      <c r="D12" s="7"/>
      <c r="E12" s="7"/>
      <c r="F12" s="7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"/>
      <c r="S12" s="1"/>
    </row>
    <row r="13" spans="1:19" s="2" customFormat="1" ht="11.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"/>
      <c r="S13" s="1"/>
    </row>
    <row r="14" spans="1:19" s="2" customFormat="1" ht="11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1"/>
      <c r="S14" s="1"/>
    </row>
    <row r="15" spans="1:19" s="2" customFormat="1" ht="11.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1"/>
      <c r="S15" s="1"/>
    </row>
    <row r="16" spans="1:19" s="2" customFormat="1" ht="11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"/>
      <c r="S16" s="1"/>
    </row>
    <row r="17" spans="1:19" s="2" customFormat="1" ht="11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2"/>
      <c r="Q17" s="1"/>
      <c r="S17" s="1"/>
    </row>
    <row r="18" spans="1:19" s="2" customFormat="1" ht="11.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"/>
      <c r="S18" s="1"/>
    </row>
    <row r="19" spans="1:19" s="2" customFormat="1" ht="15" customHeight="1">
      <c r="A19" s="7"/>
      <c r="B19" s="7"/>
      <c r="C19" s="7"/>
      <c r="D19" s="7"/>
      <c r="E19" s="7"/>
      <c r="F19" s="7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"/>
      <c r="S19" s="1"/>
    </row>
    <row r="20" spans="1:19" s="2" customFormat="1" ht="11.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"/>
      <c r="S20" s="1"/>
    </row>
    <row r="21" spans="1:19" s="2" customFormat="1" ht="11.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"/>
      <c r="S21" s="1"/>
    </row>
    <row r="22" spans="1:19" s="2" customFormat="1" ht="11.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"/>
      <c r="S22" s="1"/>
    </row>
    <row r="23" spans="1:19" s="2" customFormat="1" ht="11.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1"/>
      <c r="S23" s="1"/>
    </row>
    <row r="24" spans="1:19" s="2" customFormat="1" ht="11.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1"/>
      <c r="S24" s="1"/>
    </row>
    <row r="25" spans="1:19" s="2" customFormat="1" ht="11.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1"/>
      <c r="S25" s="1"/>
    </row>
    <row r="26" spans="1:19" s="2" customFormat="1" ht="11.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"/>
      <c r="S26" s="1"/>
    </row>
    <row r="27" spans="1:19" s="2" customFormat="1" ht="11.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1"/>
      <c r="S27" s="1"/>
    </row>
    <row r="28" spans="1:19" s="2" customFormat="1" ht="11.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"/>
      <c r="S28" s="1"/>
    </row>
    <row r="29" spans="1:19" s="2" customFormat="1" ht="11.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1"/>
      <c r="S29" s="1"/>
    </row>
    <row r="30" spans="1:19" s="2" customFormat="1" ht="11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"/>
      <c r="S30" s="1"/>
    </row>
    <row r="31" spans="1:19" s="2" customFormat="1" ht="11.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1"/>
      <c r="S31" s="1"/>
    </row>
    <row r="32" spans="1:19" s="2" customFormat="1" ht="11.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1"/>
      <c r="S32" s="1"/>
    </row>
    <row r="33" spans="1:19" s="2" customFormat="1" ht="11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1"/>
      <c r="S33" s="1"/>
    </row>
  </sheetData>
  <mergeCells count="6">
    <mergeCell ref="G12:P12"/>
    <mergeCell ref="G2:P2"/>
    <mergeCell ref="G3:P3"/>
    <mergeCell ref="G9:P9"/>
    <mergeCell ref="G10:P10"/>
    <mergeCell ref="G11:P1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B4E634B-91D2-440B-8750-DA5524FEC293}">
          <x14:formula1>
            <xm:f>'C:\juan\SALUD\03. Carpeta de trabajo\[Plantilla_Ejecución presupuestal 2018.xlsx]Tablas'!#REF!</xm:f>
          </x14:formula1>
          <xm:sqref>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3F717-06BB-4040-BE0F-7A1CD27162CD}">
  <dimension ref="A1:S33"/>
  <sheetViews>
    <sheetView showGridLines="0" zoomScaleNormal="100" workbookViewId="0">
      <selection activeCell="L14" sqref="L14"/>
    </sheetView>
  </sheetViews>
  <sheetFormatPr defaultColWidth="0" defaultRowHeight="0" customHeight="1" zeroHeight="1"/>
  <cols>
    <col min="1" max="15" width="8.88671875" style="14" customWidth="1"/>
    <col min="16" max="16" width="40.77734375" style="14" customWidth="1"/>
    <col min="17" max="19" width="6.33203125" customWidth="1"/>
    <col min="20" max="16384" width="8.88671875" hidden="1"/>
  </cols>
  <sheetData>
    <row r="1" spans="1:19" s="2" customFormat="1" ht="9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"/>
      <c r="S1" s="1"/>
    </row>
    <row r="2" spans="1:19" s="2" customFormat="1" ht="9" customHeight="1">
      <c r="A2" s="8"/>
      <c r="B2" s="9"/>
      <c r="C2" s="9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"/>
      <c r="S2" s="1"/>
    </row>
    <row r="3" spans="1:19" s="2" customFormat="1" ht="18">
      <c r="A3" s="7"/>
      <c r="B3" s="10"/>
      <c r="C3" s="10"/>
      <c r="D3" s="10"/>
      <c r="E3" s="10"/>
      <c r="F3" s="10"/>
      <c r="G3" s="15"/>
      <c r="H3" s="15"/>
      <c r="I3" s="15"/>
      <c r="J3" s="15"/>
      <c r="K3" s="15"/>
      <c r="L3" s="15"/>
      <c r="M3" s="15"/>
      <c r="N3" s="15"/>
      <c r="O3" s="15"/>
      <c r="P3" s="15"/>
      <c r="Q3" s="1"/>
      <c r="S3" s="1"/>
    </row>
    <row r="4" spans="1:19" s="2" customFormat="1" ht="13.8">
      <c r="A4" s="7"/>
      <c r="B4" s="7"/>
      <c r="C4" s="7"/>
      <c r="D4" s="11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1"/>
      <c r="S4" s="1"/>
    </row>
    <row r="5" spans="1:19" s="2" customFormat="1" ht="11.4">
      <c r="A5" s="7"/>
      <c r="B5" s="7"/>
      <c r="C5" s="7"/>
      <c r="D5" s="7"/>
      <c r="E5" s="7"/>
      <c r="F5" s="7"/>
      <c r="G5" s="7"/>
      <c r="H5" s="7"/>
      <c r="O5" s="7"/>
      <c r="P5" s="7"/>
      <c r="Q5" s="1"/>
      <c r="S5" s="1"/>
    </row>
    <row r="6" spans="1:19" s="2" customFormat="1" ht="23.4">
      <c r="A6" s="7"/>
      <c r="B6" s="7"/>
      <c r="C6" s="7"/>
      <c r="D6" s="7"/>
      <c r="E6" s="7"/>
      <c r="F6" s="7"/>
      <c r="G6" s="7"/>
      <c r="H6" s="7"/>
      <c r="I6" s="19"/>
      <c r="J6" s="19"/>
      <c r="K6" s="19" t="s">
        <v>1</v>
      </c>
      <c r="L6" s="19"/>
      <c r="M6" s="19"/>
      <c r="N6" s="19"/>
      <c r="O6" s="7"/>
      <c r="Q6" s="1"/>
      <c r="S6" s="1"/>
    </row>
    <row r="7" spans="1:19" s="2" customFormat="1" ht="22.8">
      <c r="A7" s="7"/>
      <c r="B7" s="7"/>
      <c r="C7" s="7"/>
      <c r="D7" s="7"/>
      <c r="E7" s="7"/>
      <c r="F7" s="7"/>
      <c r="G7" s="7"/>
      <c r="H7" s="7"/>
      <c r="K7" s="20"/>
      <c r="L7" s="20"/>
      <c r="O7" s="7"/>
      <c r="Q7" s="1"/>
      <c r="S7" s="1"/>
    </row>
    <row r="8" spans="1:19" s="2" customFormat="1" ht="22.8">
      <c r="A8" s="7"/>
      <c r="B8" s="7"/>
      <c r="C8" s="7"/>
      <c r="D8" s="7"/>
      <c r="E8" s="7"/>
      <c r="F8" s="7"/>
      <c r="G8" s="7"/>
      <c r="H8" s="7"/>
      <c r="K8" s="21" t="s">
        <v>109</v>
      </c>
      <c r="L8" s="22"/>
      <c r="O8" s="7"/>
      <c r="Q8" s="1"/>
      <c r="S8" s="1"/>
    </row>
    <row r="9" spans="1:19" s="2" customFormat="1" ht="20.399999999999999" customHeight="1">
      <c r="A9" s="7"/>
      <c r="B9" s="7"/>
      <c r="C9" s="7"/>
      <c r="D9" s="7"/>
      <c r="E9" s="7"/>
      <c r="F9" s="7"/>
      <c r="G9" s="16"/>
      <c r="H9" s="16"/>
      <c r="L9" s="23"/>
      <c r="O9" s="16"/>
      <c r="Q9" s="3"/>
      <c r="R9" s="4"/>
      <c r="S9" s="1"/>
    </row>
    <row r="10" spans="1:19" s="2" customFormat="1" ht="20.399999999999999" customHeight="1">
      <c r="A10" s="7"/>
      <c r="B10" s="7"/>
      <c r="C10" s="7"/>
      <c r="D10" s="7"/>
      <c r="E10" s="7"/>
      <c r="F10" s="7"/>
      <c r="G10" s="15"/>
      <c r="H10" s="15"/>
      <c r="K10" s="2" t="s">
        <v>111</v>
      </c>
      <c r="L10" s="23"/>
      <c r="O10" s="15"/>
      <c r="Q10" s="5"/>
      <c r="R10" s="6"/>
      <c r="S10" s="1"/>
    </row>
    <row r="11" spans="1:19" s="2" customFormat="1" ht="20.399999999999999" customHeight="1">
      <c r="A11" s="7"/>
      <c r="B11" s="7"/>
      <c r="C11" s="7"/>
      <c r="D11" s="7"/>
      <c r="E11" s="7"/>
      <c r="F11" s="7"/>
      <c r="G11" s="17"/>
      <c r="H11" s="17"/>
      <c r="I11" s="24"/>
      <c r="J11" s="24"/>
      <c r="K11" s="2" t="s">
        <v>112</v>
      </c>
      <c r="L11" s="23"/>
      <c r="M11" s="24"/>
      <c r="O11" s="17"/>
      <c r="Q11" s="1"/>
      <c r="S11" s="1"/>
    </row>
    <row r="12" spans="1:19" s="2" customFormat="1" ht="20.399999999999999" customHeight="1">
      <c r="A12" s="7"/>
      <c r="B12" s="7"/>
      <c r="C12" s="7"/>
      <c r="D12" s="7"/>
      <c r="E12" s="7"/>
      <c r="F12" s="7"/>
      <c r="G12" s="18"/>
      <c r="H12" s="18"/>
      <c r="J12" s="24"/>
      <c r="K12" s="2" t="s">
        <v>113</v>
      </c>
      <c r="L12" s="23"/>
      <c r="M12" s="24"/>
      <c r="O12" s="18"/>
      <c r="Q12" s="1"/>
      <c r="S12" s="1"/>
    </row>
    <row r="13" spans="1:19" s="2" customFormat="1" ht="20.399999999999999" customHeight="1">
      <c r="A13" s="7"/>
      <c r="B13" s="7"/>
      <c r="C13" s="7"/>
      <c r="D13" s="7"/>
      <c r="E13" s="7"/>
      <c r="F13" s="7"/>
      <c r="G13" s="7"/>
      <c r="H13" s="7"/>
      <c r="I13" s="24"/>
      <c r="J13" s="24"/>
      <c r="K13" s="2" t="s">
        <v>114</v>
      </c>
      <c r="L13" s="24"/>
      <c r="M13" s="24"/>
      <c r="O13" s="7"/>
      <c r="Q13" s="1"/>
      <c r="S13" s="1"/>
    </row>
    <row r="14" spans="1:19" s="2" customFormat="1" ht="20.399999999999999" customHeight="1">
      <c r="A14" s="7"/>
      <c r="B14" s="7"/>
      <c r="C14" s="7"/>
      <c r="D14" s="7"/>
      <c r="E14" s="7"/>
      <c r="F14" s="7"/>
      <c r="G14" s="7"/>
      <c r="H14" s="7"/>
      <c r="I14" s="24"/>
      <c r="J14" s="24"/>
      <c r="L14" s="24"/>
      <c r="M14" s="24"/>
      <c r="O14" s="7"/>
      <c r="Q14" s="1"/>
      <c r="S14" s="1"/>
    </row>
    <row r="15" spans="1:19" s="2" customFormat="1" ht="20.399999999999999" customHeight="1">
      <c r="A15" s="7"/>
      <c r="B15" s="7"/>
      <c r="C15" s="7"/>
      <c r="D15" s="7"/>
      <c r="E15" s="7"/>
      <c r="F15" s="7"/>
      <c r="G15" s="7"/>
      <c r="H15" s="7"/>
      <c r="I15" s="24"/>
      <c r="J15" s="24"/>
      <c r="L15" s="24"/>
      <c r="M15" s="24"/>
      <c r="O15" s="7"/>
      <c r="Q15" s="1"/>
      <c r="S15" s="1"/>
    </row>
    <row r="16" spans="1:19" s="2" customFormat="1" ht="20.399999999999999" customHeight="1">
      <c r="A16" s="7"/>
      <c r="B16" s="7"/>
      <c r="C16" s="7"/>
      <c r="D16" s="7"/>
      <c r="E16" s="7"/>
      <c r="F16" s="7"/>
      <c r="G16" s="7"/>
      <c r="H16" s="7"/>
      <c r="I16" s="24"/>
      <c r="J16" s="24"/>
      <c r="L16" s="24"/>
      <c r="M16" s="24"/>
      <c r="O16" s="7"/>
      <c r="Q16" s="1"/>
      <c r="S16" s="1"/>
    </row>
    <row r="17" spans="1:19" s="2" customFormat="1" ht="11.4">
      <c r="A17" s="7"/>
      <c r="B17" s="7"/>
      <c r="C17" s="7"/>
      <c r="D17" s="7"/>
      <c r="E17" s="7"/>
      <c r="F17" s="7"/>
      <c r="G17" s="7"/>
      <c r="H17" s="7"/>
      <c r="I17" s="24"/>
      <c r="J17" s="24"/>
      <c r="L17" s="24"/>
      <c r="M17" s="24"/>
      <c r="O17" s="7"/>
      <c r="Q17" s="1"/>
      <c r="S17" s="1"/>
    </row>
    <row r="18" spans="1:19" s="2" customFormat="1" ht="14.4">
      <c r="A18" s="7"/>
      <c r="B18" s="7"/>
      <c r="C18" s="7"/>
      <c r="D18" s="7"/>
      <c r="E18" s="7"/>
      <c r="F18" s="7"/>
      <c r="G18" s="7"/>
      <c r="H18" s="7"/>
      <c r="I18" s="24"/>
      <c r="J18" s="24"/>
      <c r="K18"/>
      <c r="L18" s="24"/>
      <c r="O18" s="7"/>
      <c r="Q18" s="1"/>
      <c r="S18" s="1"/>
    </row>
    <row r="19" spans="1:19" s="2" customFormat="1" ht="13.8">
      <c r="A19" s="7"/>
      <c r="B19" s="7"/>
      <c r="C19" s="7"/>
      <c r="D19" s="7"/>
      <c r="E19" s="7"/>
      <c r="F19" s="7"/>
      <c r="G19" s="13"/>
      <c r="H19" s="13"/>
      <c r="I19" s="24"/>
      <c r="J19" s="24"/>
      <c r="K19" s="24"/>
      <c r="L19" s="24"/>
      <c r="O19" s="13"/>
      <c r="Q19" s="1"/>
      <c r="S19" s="1"/>
    </row>
    <row r="20" spans="1:19" s="2" customFormat="1" ht="11.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O20" s="7"/>
      <c r="Q20" s="1"/>
      <c r="S20" s="1"/>
    </row>
    <row r="21" spans="1:19" s="2" customFormat="1" ht="11.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O21" s="7"/>
      <c r="Q21" s="1"/>
      <c r="S21" s="1"/>
    </row>
    <row r="22" spans="1:19" s="2" customFormat="1" ht="11.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O22" s="7"/>
      <c r="Q22" s="1"/>
      <c r="S22" s="1"/>
    </row>
    <row r="23" spans="1:19" s="2" customFormat="1" ht="11.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O23" s="7"/>
      <c r="Q23" s="1"/>
      <c r="S23" s="1"/>
    </row>
    <row r="24" spans="1:19" s="2" customFormat="1" ht="11.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Q24" s="1"/>
      <c r="S24" s="1"/>
    </row>
    <row r="25" spans="1:19" s="2" customFormat="1" ht="11.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1"/>
      <c r="S25" s="1"/>
    </row>
    <row r="26" spans="1:19" s="2" customFormat="1" ht="11.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"/>
      <c r="S26" s="1"/>
    </row>
    <row r="27" spans="1:19" s="2" customFormat="1" ht="11.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1"/>
      <c r="S27" s="1"/>
    </row>
    <row r="28" spans="1:19" s="2" customFormat="1" ht="11.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"/>
      <c r="S28" s="1"/>
    </row>
    <row r="29" spans="1:19" s="2" customFormat="1" ht="11.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1"/>
      <c r="S29" s="1"/>
    </row>
    <row r="30" spans="1:19" s="2" customFormat="1" ht="11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"/>
      <c r="S30" s="1"/>
    </row>
    <row r="31" spans="1:19" s="2" customFormat="1" ht="11.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1"/>
      <c r="S31" s="1"/>
    </row>
    <row r="32" spans="1:19" s="2" customFormat="1" ht="11.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1"/>
      <c r="S32" s="1"/>
    </row>
    <row r="33" spans="1:19" s="2" customFormat="1" ht="11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1"/>
      <c r="S33" s="1"/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4F8DE94-DC35-457C-A997-038EE807EA56}">
          <x14:formula1>
            <xm:f>'C:\juan\SALUD\03. Carpeta de trabajo\[Plantilla_Ejecución presupuestal 2018.xlsx]Tablas'!#REF!</xm:f>
          </x14:formula1>
          <xm:sqref>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E9A0F-ECCD-4D43-8A5E-3FAAD2EA35F4}">
  <dimension ref="B2:X82"/>
  <sheetViews>
    <sheetView showGridLines="0" tabSelected="1" zoomScale="85" zoomScaleNormal="85" workbookViewId="0">
      <selection activeCell="P2" sqref="P2:X23"/>
    </sheetView>
  </sheetViews>
  <sheetFormatPr defaultRowHeight="14.4"/>
  <cols>
    <col min="2" max="2" width="5.109375" customWidth="1"/>
    <col min="3" max="3" width="2.21875" customWidth="1"/>
    <col min="4" max="4" width="10.6640625" customWidth="1"/>
    <col min="5" max="5" width="10.44140625" customWidth="1"/>
    <col min="6" max="6" width="10.33203125" bestFit="1" customWidth="1"/>
    <col min="7" max="7" width="11.33203125" bestFit="1" customWidth="1"/>
    <col min="24" max="24" width="15.44140625" customWidth="1"/>
  </cols>
  <sheetData>
    <row r="2" spans="2:24" ht="22.8">
      <c r="D2" s="135" t="s">
        <v>115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  <c r="P2" s="131" t="s">
        <v>104</v>
      </c>
      <c r="Q2" s="131"/>
      <c r="R2" s="131"/>
      <c r="S2" s="131"/>
      <c r="T2" s="131"/>
      <c r="U2" s="131"/>
      <c r="V2" s="131"/>
      <c r="W2" s="131"/>
      <c r="X2" s="131"/>
    </row>
    <row r="3" spans="2:24">
      <c r="P3" s="132" t="s">
        <v>93</v>
      </c>
      <c r="Q3" s="132"/>
      <c r="R3" s="132"/>
      <c r="S3" s="132"/>
      <c r="T3" s="132"/>
      <c r="U3" s="132"/>
      <c r="V3" s="132"/>
      <c r="W3" s="132"/>
      <c r="X3" s="132"/>
    </row>
    <row r="6" spans="2:24" ht="14.4" customHeight="1">
      <c r="B6" s="50" t="s">
        <v>38</v>
      </c>
      <c r="D6" s="136" t="s">
        <v>39</v>
      </c>
      <c r="E6" s="136"/>
      <c r="F6" s="136"/>
      <c r="G6" s="136"/>
      <c r="H6" s="136"/>
      <c r="I6" s="136"/>
      <c r="J6" s="51"/>
      <c r="K6" s="97"/>
      <c r="L6" s="97"/>
      <c r="M6" s="97"/>
      <c r="N6" s="97"/>
      <c r="O6" s="97"/>
      <c r="P6" s="60"/>
      <c r="Q6" s="60"/>
      <c r="R6" s="60"/>
      <c r="S6" s="60"/>
      <c r="T6" s="60"/>
      <c r="U6" s="60"/>
      <c r="V6" s="60"/>
    </row>
    <row r="7" spans="2:24">
      <c r="D7" s="133" t="s">
        <v>40</v>
      </c>
      <c r="E7" s="133"/>
      <c r="F7" s="133"/>
      <c r="G7" s="133"/>
      <c r="H7" s="133"/>
      <c r="I7" s="133"/>
      <c r="J7" s="53"/>
      <c r="K7" s="98"/>
      <c r="L7" s="98"/>
      <c r="M7" s="98"/>
      <c r="N7" s="98"/>
      <c r="O7" s="98"/>
      <c r="P7" s="60"/>
      <c r="Q7" s="60"/>
      <c r="R7" s="60"/>
      <c r="S7" s="60"/>
      <c r="T7" s="60"/>
      <c r="U7" s="60"/>
      <c r="V7" s="60"/>
    </row>
    <row r="8" spans="2:24" ht="4.8" customHeight="1">
      <c r="D8" s="54"/>
      <c r="E8" s="54"/>
      <c r="F8" s="54"/>
      <c r="G8" s="54"/>
      <c r="H8" s="54"/>
      <c r="I8" s="54"/>
      <c r="J8" s="54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spans="2:24">
      <c r="D9" s="55" t="s">
        <v>41</v>
      </c>
      <c r="E9" s="56"/>
      <c r="F9" s="56">
        <v>2019</v>
      </c>
      <c r="G9" s="56" t="s">
        <v>42</v>
      </c>
      <c r="H9" s="56" t="s">
        <v>43</v>
      </c>
      <c r="I9" s="56" t="s">
        <v>44</v>
      </c>
      <c r="J9" s="57"/>
      <c r="K9" s="59"/>
      <c r="L9" s="59"/>
      <c r="M9" s="59"/>
      <c r="N9" s="59"/>
      <c r="O9" s="59"/>
      <c r="P9" s="60"/>
      <c r="Q9" s="60"/>
      <c r="R9" s="60"/>
      <c r="S9" s="60"/>
      <c r="T9" s="60"/>
      <c r="U9" s="60"/>
      <c r="V9" s="60"/>
    </row>
    <row r="10" spans="2:24">
      <c r="D10" s="61" t="s">
        <v>45</v>
      </c>
      <c r="E10" s="62"/>
      <c r="F10" s="63">
        <f>+F11+F14</f>
        <v>971483.9</v>
      </c>
      <c r="G10" s="63">
        <f t="shared" ref="G10:I10" si="0">+G11+G14</f>
        <v>1055025.7</v>
      </c>
      <c r="H10" s="63">
        <f t="shared" si="0"/>
        <v>970650.89999999991</v>
      </c>
      <c r="I10" s="63">
        <f t="shared" si="0"/>
        <v>987780.10000000009</v>
      </c>
      <c r="J10" s="99"/>
      <c r="K10" s="59"/>
      <c r="L10" s="59"/>
      <c r="M10" s="59"/>
      <c r="N10" s="59"/>
      <c r="O10" s="59"/>
      <c r="P10" s="60"/>
      <c r="Q10" s="60"/>
      <c r="R10" s="60"/>
      <c r="S10" s="60"/>
      <c r="T10" s="60"/>
      <c r="U10" s="60"/>
      <c r="V10" s="60"/>
    </row>
    <row r="11" spans="2:24">
      <c r="D11" s="64" t="s">
        <v>46</v>
      </c>
      <c r="E11" s="65"/>
      <c r="F11" s="66">
        <f>+F12+F13</f>
        <v>611042.80000000005</v>
      </c>
      <c r="G11" s="66">
        <f t="shared" ref="G11:I11" si="1">+G12+G13</f>
        <v>688182.5</v>
      </c>
      <c r="H11" s="66">
        <f t="shared" si="1"/>
        <v>395287.2</v>
      </c>
      <c r="I11" s="66">
        <f t="shared" si="1"/>
        <v>573251.9</v>
      </c>
      <c r="J11" s="67"/>
      <c r="K11" s="59"/>
      <c r="L11" s="59"/>
      <c r="M11" s="59"/>
      <c r="N11" s="59"/>
      <c r="O11" s="59"/>
      <c r="P11" s="60"/>
      <c r="Q11" s="60"/>
      <c r="R11" s="60"/>
      <c r="S11" s="60"/>
      <c r="T11" s="60"/>
      <c r="U11" s="60"/>
      <c r="V11" s="60"/>
    </row>
    <row r="12" spans="2:24">
      <c r="D12" s="64"/>
      <c r="E12" s="65" t="s">
        <v>47</v>
      </c>
      <c r="F12" s="66">
        <v>600439.80000000005</v>
      </c>
      <c r="G12" s="66">
        <v>662560</v>
      </c>
      <c r="H12" s="66">
        <v>390647.2</v>
      </c>
      <c r="I12" s="66">
        <v>556081.9</v>
      </c>
      <c r="J12" s="67">
        <f>+I12/F12-1</f>
        <v>-7.3875682458091618E-2</v>
      </c>
      <c r="K12" s="59"/>
      <c r="L12" s="59"/>
      <c r="M12" s="59"/>
      <c r="N12" s="59"/>
      <c r="O12" s="59"/>
      <c r="P12" s="60"/>
      <c r="Q12" s="60"/>
      <c r="R12" s="60"/>
      <c r="S12" s="60"/>
      <c r="T12" s="60"/>
      <c r="U12" s="60"/>
      <c r="V12" s="60"/>
    </row>
    <row r="13" spans="2:24">
      <c r="D13" s="64"/>
      <c r="E13" s="65" t="s">
        <v>48</v>
      </c>
      <c r="F13" s="66">
        <v>10603</v>
      </c>
      <c r="G13" s="66">
        <v>25622.5</v>
      </c>
      <c r="H13" s="66">
        <v>4640</v>
      </c>
      <c r="I13" s="66">
        <v>17170</v>
      </c>
      <c r="J13" s="99"/>
      <c r="K13" s="59"/>
      <c r="L13" s="59"/>
      <c r="M13" s="59"/>
      <c r="N13" s="59"/>
      <c r="O13" s="59"/>
      <c r="P13" s="60"/>
      <c r="Q13" s="60"/>
      <c r="R13" s="60"/>
      <c r="S13" s="60"/>
      <c r="T13" s="60"/>
      <c r="U13" s="60"/>
      <c r="V13" s="60"/>
    </row>
    <row r="14" spans="2:24">
      <c r="D14" s="68" t="s">
        <v>49</v>
      </c>
      <c r="E14" s="69"/>
      <c r="F14" s="70">
        <v>360441.1</v>
      </c>
      <c r="G14" s="70">
        <v>366843.2</v>
      </c>
      <c r="H14" s="70">
        <v>575363.69999999995</v>
      </c>
      <c r="I14" s="70">
        <v>414528.2</v>
      </c>
      <c r="J14" s="67">
        <f>+I14/F14-1</f>
        <v>0.15005808161166989</v>
      </c>
      <c r="K14" s="141">
        <f>+I14/I10</f>
        <v>0.41965635873814422</v>
      </c>
      <c r="L14" s="140">
        <f>+F14/F10</f>
        <v>0.37102117698502257</v>
      </c>
      <c r="M14" s="59"/>
      <c r="N14" s="59"/>
      <c r="O14" s="59"/>
      <c r="P14" s="60"/>
      <c r="Q14" s="60"/>
      <c r="R14" s="60"/>
      <c r="S14" s="60"/>
      <c r="T14" s="60"/>
      <c r="U14" s="60"/>
      <c r="V14" s="60"/>
    </row>
    <row r="15" spans="2:24">
      <c r="D15" s="64" t="s">
        <v>50</v>
      </c>
      <c r="E15" s="65"/>
      <c r="F15" s="71">
        <f>+F13/F11</f>
        <v>1.7352303308377087E-2</v>
      </c>
      <c r="G15" s="71">
        <f t="shared" ref="G15:I15" si="2">+G13/G11</f>
        <v>3.7232129558656318E-2</v>
      </c>
      <c r="H15" s="71">
        <f t="shared" si="2"/>
        <v>1.173830065835676E-2</v>
      </c>
      <c r="I15" s="71">
        <f t="shared" si="2"/>
        <v>2.9951928637305867E-2</v>
      </c>
      <c r="J15" s="139"/>
      <c r="K15" s="59"/>
      <c r="L15" s="59"/>
      <c r="M15" s="59"/>
      <c r="N15" s="59"/>
      <c r="O15" s="59"/>
      <c r="P15" s="60"/>
      <c r="Q15" s="60"/>
      <c r="R15" s="60"/>
      <c r="S15" s="60"/>
      <c r="T15" s="60"/>
      <c r="U15" s="60"/>
      <c r="V15" s="60"/>
    </row>
    <row r="16" spans="2:24">
      <c r="D16" s="68" t="s">
        <v>51</v>
      </c>
      <c r="E16" s="69"/>
      <c r="F16" s="70">
        <v>500607</v>
      </c>
      <c r="G16" s="70">
        <v>540360.19999999995</v>
      </c>
      <c r="H16" s="70">
        <v>326128.5</v>
      </c>
      <c r="I16" s="70">
        <v>454892.1</v>
      </c>
      <c r="J16" s="99"/>
      <c r="K16" s="59"/>
      <c r="L16" s="59"/>
      <c r="M16" s="59"/>
      <c r="N16" s="59"/>
      <c r="O16" s="59"/>
      <c r="P16" s="60"/>
      <c r="Q16" s="60"/>
      <c r="R16" s="60"/>
      <c r="S16" s="60"/>
      <c r="T16" s="60"/>
      <c r="U16" s="60"/>
      <c r="V16" s="60"/>
    </row>
    <row r="17" spans="2:24">
      <c r="D17" s="68"/>
      <c r="E17" s="69" t="s">
        <v>52</v>
      </c>
      <c r="F17" s="69">
        <f>+F16/F12</f>
        <v>0.83373387307103886</v>
      </c>
      <c r="G17" s="69">
        <f t="shared" ref="G17:I17" si="3">+G16/G12</f>
        <v>0.81556417531997094</v>
      </c>
      <c r="H17" s="69">
        <f t="shared" si="3"/>
        <v>0.83484151428705999</v>
      </c>
      <c r="I17" s="69">
        <f t="shared" si="3"/>
        <v>0.81803076129613272</v>
      </c>
      <c r="J17" s="99"/>
      <c r="K17" s="59"/>
      <c r="L17" s="59"/>
      <c r="M17" s="59"/>
      <c r="N17" s="59"/>
      <c r="O17" s="59"/>
      <c r="P17" s="60"/>
      <c r="Q17" s="60"/>
      <c r="R17" s="60"/>
      <c r="S17" s="60"/>
      <c r="T17" s="60"/>
      <c r="U17" s="60"/>
      <c r="V17" s="60"/>
    </row>
    <row r="18" spans="2:24">
      <c r="D18" s="73" t="s">
        <v>53</v>
      </c>
      <c r="E18" s="74"/>
      <c r="F18" s="75">
        <v>99832.8</v>
      </c>
      <c r="G18" s="75">
        <v>122199.7</v>
      </c>
      <c r="H18" s="75">
        <v>64518.7</v>
      </c>
      <c r="I18" s="75">
        <v>101189.8</v>
      </c>
      <c r="J18" s="99"/>
      <c r="K18" s="59"/>
      <c r="L18" s="59"/>
      <c r="M18" s="59"/>
      <c r="N18" s="59"/>
      <c r="O18" s="59"/>
      <c r="P18" s="60"/>
      <c r="Q18" s="60"/>
      <c r="R18" s="60"/>
      <c r="S18" s="60"/>
      <c r="T18" s="60"/>
      <c r="U18" s="60"/>
      <c r="V18" s="60"/>
    </row>
    <row r="19" spans="2:24">
      <c r="D19" s="76" t="s">
        <v>54</v>
      </c>
      <c r="E19" s="76"/>
      <c r="F19" s="76"/>
      <c r="G19" s="76"/>
      <c r="H19" s="76"/>
      <c r="I19" s="76"/>
      <c r="J19" s="100"/>
      <c r="K19" s="101"/>
      <c r="L19" s="101"/>
      <c r="M19" s="101"/>
      <c r="N19" s="101"/>
      <c r="O19" s="101"/>
      <c r="P19" s="60"/>
      <c r="Q19" s="60"/>
      <c r="R19" s="60"/>
      <c r="S19" s="60"/>
      <c r="T19" s="60"/>
      <c r="U19" s="60"/>
      <c r="V19" s="60"/>
    </row>
    <row r="20" spans="2:24">
      <c r="D20" s="78" t="s">
        <v>55</v>
      </c>
      <c r="E20" s="79"/>
      <c r="F20" s="79"/>
      <c r="G20" s="79"/>
      <c r="H20" s="79"/>
      <c r="I20" s="79"/>
      <c r="J20" s="79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</row>
    <row r="21" spans="2:24">
      <c r="D21" s="25" t="s">
        <v>56</v>
      </c>
      <c r="E21" s="79"/>
      <c r="F21" s="79"/>
      <c r="G21" s="79"/>
      <c r="H21" s="79"/>
      <c r="I21" s="79"/>
      <c r="J21" s="79"/>
      <c r="P21" s="76" t="s">
        <v>54</v>
      </c>
    </row>
    <row r="22" spans="2:24">
      <c r="P22" s="78" t="s">
        <v>55</v>
      </c>
    </row>
    <row r="23" spans="2:24">
      <c r="P23" s="25" t="s">
        <v>56</v>
      </c>
    </row>
    <row r="24" spans="2:24">
      <c r="B24" s="50" t="s">
        <v>57</v>
      </c>
      <c r="C24" s="80"/>
      <c r="D24" s="134" t="s">
        <v>58</v>
      </c>
      <c r="E24" s="134"/>
      <c r="F24" s="134"/>
      <c r="G24" s="134"/>
      <c r="H24" s="134"/>
      <c r="I24" s="134"/>
      <c r="J24" s="134"/>
      <c r="K24" s="134"/>
      <c r="L24" s="134"/>
      <c r="M24" s="134"/>
    </row>
    <row r="25" spans="2:24" ht="16.2">
      <c r="C25" s="53"/>
      <c r="D25" s="133" t="s">
        <v>59</v>
      </c>
      <c r="E25" s="133"/>
      <c r="F25" s="133"/>
      <c r="G25" s="133"/>
      <c r="H25" s="133"/>
      <c r="I25" s="133"/>
      <c r="J25" s="133"/>
      <c r="K25" s="133"/>
      <c r="L25" s="133"/>
      <c r="M25" s="133"/>
      <c r="P25" s="131" t="s">
        <v>94</v>
      </c>
      <c r="Q25" s="131"/>
      <c r="R25" s="131"/>
      <c r="S25" s="131"/>
      <c r="T25" s="131"/>
      <c r="U25" s="131"/>
      <c r="V25" s="131"/>
      <c r="W25" s="131"/>
      <c r="X25" s="131"/>
    </row>
    <row r="26" spans="2:24" ht="16.2">
      <c r="C26" s="54"/>
      <c r="D26" s="127" t="s">
        <v>60</v>
      </c>
      <c r="E26" s="127"/>
      <c r="F26" s="129">
        <v>2019</v>
      </c>
      <c r="G26" s="130"/>
      <c r="H26" s="130"/>
      <c r="I26" s="130"/>
      <c r="J26" s="129" t="s">
        <v>96</v>
      </c>
      <c r="K26" s="130"/>
      <c r="L26" s="130"/>
      <c r="M26" s="130"/>
      <c r="P26" s="132" t="s">
        <v>93</v>
      </c>
      <c r="Q26" s="132"/>
      <c r="R26" s="132"/>
      <c r="S26" s="132"/>
      <c r="T26" s="132"/>
      <c r="U26" s="132"/>
      <c r="V26" s="132"/>
      <c r="W26" s="132"/>
      <c r="X26" s="132"/>
    </row>
    <row r="27" spans="2:24" ht="20.399999999999999">
      <c r="D27" s="128"/>
      <c r="E27" s="128"/>
      <c r="F27" s="81" t="s">
        <v>61</v>
      </c>
      <c r="G27" s="82" t="s">
        <v>62</v>
      </c>
      <c r="H27" s="82" t="s">
        <v>63</v>
      </c>
      <c r="I27" s="82" t="s">
        <v>64</v>
      </c>
      <c r="J27" s="81" t="s">
        <v>61</v>
      </c>
      <c r="K27" s="82" t="s">
        <v>62</v>
      </c>
      <c r="L27" s="82" t="s">
        <v>99</v>
      </c>
      <c r="M27" s="82" t="s">
        <v>64</v>
      </c>
    </row>
    <row r="28" spans="2:24" ht="16.2">
      <c r="D28" s="83" t="s">
        <v>65</v>
      </c>
      <c r="E28" s="84"/>
      <c r="F28" s="85">
        <v>163879.20000000001</v>
      </c>
      <c r="G28" s="86">
        <v>237.8</v>
      </c>
      <c r="H28" s="87">
        <f>+G28+F28</f>
        <v>164117</v>
      </c>
      <c r="I28" s="88">
        <f>+F28/H28</f>
        <v>0.99855103371375309</v>
      </c>
      <c r="J28" s="85">
        <v>199904.3</v>
      </c>
      <c r="K28" s="86" t="s">
        <v>120</v>
      </c>
      <c r="L28" s="87"/>
      <c r="M28" s="88"/>
      <c r="Q28" s="119"/>
      <c r="R28" s="119"/>
      <c r="S28" s="119" t="s">
        <v>95</v>
      </c>
      <c r="T28" s="119" t="s">
        <v>105</v>
      </c>
      <c r="U28" s="119"/>
      <c r="V28" s="119"/>
    </row>
    <row r="29" spans="2:24">
      <c r="D29" s="83" t="s">
        <v>66</v>
      </c>
      <c r="E29" s="84"/>
      <c r="F29" s="85">
        <v>26473.9</v>
      </c>
      <c r="G29" s="86">
        <v>2545</v>
      </c>
      <c r="H29" s="87">
        <f t="shared" ref="H29:H34" si="4">+G29+F29</f>
        <v>29018.9</v>
      </c>
      <c r="I29" s="88">
        <f t="shared" ref="I29:I34" si="5">+F29/H29</f>
        <v>0.91229853647105852</v>
      </c>
      <c r="J29" s="85">
        <v>25831.599999999999</v>
      </c>
      <c r="K29" s="86">
        <v>2644.5</v>
      </c>
      <c r="L29" s="87">
        <f t="shared" ref="L29:L34" si="6">+K29+J29</f>
        <v>28476.1</v>
      </c>
      <c r="M29" s="117">
        <f t="shared" ref="M29:M34" si="7">+J29/L29</f>
        <v>0.90713264808032001</v>
      </c>
      <c r="N29" s="102"/>
      <c r="Q29" s="119"/>
      <c r="R29" s="119" t="s">
        <v>111</v>
      </c>
      <c r="S29" s="120">
        <f>+Amazonas!F17</f>
        <v>0.88050436895195727</v>
      </c>
      <c r="T29" s="120">
        <f>+Amazonas!I17</f>
        <v>0.90060682932937741</v>
      </c>
      <c r="U29" s="120"/>
      <c r="V29" s="119"/>
    </row>
    <row r="30" spans="2:24">
      <c r="D30" s="83" t="s">
        <v>67</v>
      </c>
      <c r="E30" s="84"/>
      <c r="F30" s="85">
        <v>1813.8</v>
      </c>
      <c r="G30" s="86">
        <v>262.10000000000002</v>
      </c>
      <c r="H30" s="87">
        <f t="shared" si="4"/>
        <v>2075.9</v>
      </c>
      <c r="I30" s="88">
        <f t="shared" si="5"/>
        <v>0.87374150970663322</v>
      </c>
      <c r="J30" s="85">
        <v>1909.2</v>
      </c>
      <c r="K30" s="86" t="s">
        <v>120</v>
      </c>
      <c r="L30" s="87"/>
      <c r="M30" s="117"/>
      <c r="N30" s="103"/>
      <c r="Q30" s="119"/>
      <c r="R30" s="119" t="s">
        <v>112</v>
      </c>
      <c r="S30" s="120">
        <f>+Loreto!F17</f>
        <v>0.80810552861908613</v>
      </c>
      <c r="T30" s="120">
        <f>+Loreto!I17</f>
        <v>0.80560982002061443</v>
      </c>
      <c r="U30" s="120"/>
      <c r="V30" s="119"/>
    </row>
    <row r="31" spans="2:24">
      <c r="D31" s="83" t="s">
        <v>68</v>
      </c>
      <c r="E31" s="84"/>
      <c r="F31" s="85">
        <v>136861.6</v>
      </c>
      <c r="G31" s="86">
        <v>21256.400000000001</v>
      </c>
      <c r="H31" s="87">
        <f t="shared" si="4"/>
        <v>158118</v>
      </c>
      <c r="I31" s="88">
        <f t="shared" si="5"/>
        <v>0.86556622269444339</v>
      </c>
      <c r="J31" s="85">
        <v>112188.1</v>
      </c>
      <c r="K31" s="86">
        <v>16980</v>
      </c>
      <c r="L31" s="87">
        <f t="shared" si="6"/>
        <v>129168.1</v>
      </c>
      <c r="M31" s="117">
        <f t="shared" si="7"/>
        <v>0.86854339422814153</v>
      </c>
      <c r="N31" s="103">
        <f>+K31/G31-1</f>
        <v>-0.20118176172823254</v>
      </c>
      <c r="Q31" s="119"/>
      <c r="R31" s="119" t="s">
        <v>113</v>
      </c>
      <c r="S31" s="120">
        <f>+'San Martín'!F17</f>
        <v>0.83819979364988373</v>
      </c>
      <c r="T31" s="120">
        <f>+'San Martín'!I17</f>
        <v>0.79231357976951955</v>
      </c>
      <c r="U31" s="120"/>
      <c r="V31" s="119"/>
    </row>
    <row r="32" spans="2:24">
      <c r="D32" s="83" t="s">
        <v>69</v>
      </c>
      <c r="E32" s="84"/>
      <c r="F32" s="85">
        <v>3481.9</v>
      </c>
      <c r="G32" s="86">
        <v>1118.2</v>
      </c>
      <c r="H32" s="87">
        <f t="shared" si="4"/>
        <v>4600.1000000000004</v>
      </c>
      <c r="I32" s="88">
        <f t="shared" si="5"/>
        <v>0.75691832786243773</v>
      </c>
      <c r="J32" s="85">
        <v>1040.5</v>
      </c>
      <c r="K32" s="86">
        <v>689.6</v>
      </c>
      <c r="L32" s="87">
        <f t="shared" si="6"/>
        <v>1730.1</v>
      </c>
      <c r="M32" s="117">
        <f t="shared" si="7"/>
        <v>0.60141032310271081</v>
      </c>
      <c r="N32" s="103">
        <f>+K32/G32-1</f>
        <v>-0.38329458057592558</v>
      </c>
      <c r="Q32" s="119"/>
      <c r="R32" s="119" t="s">
        <v>114</v>
      </c>
      <c r="S32" s="120">
        <f>+Ucayali!F17</f>
        <v>0.82932730661561005</v>
      </c>
      <c r="T32" s="120">
        <f>+Ucayali!I17</f>
        <v>0.80386640124745712</v>
      </c>
      <c r="U32" s="120"/>
      <c r="V32" s="119"/>
    </row>
    <row r="33" spans="2:24">
      <c r="D33" s="89" t="s">
        <v>70</v>
      </c>
      <c r="E33" s="90"/>
      <c r="F33" s="91">
        <v>168096.6</v>
      </c>
      <c r="G33" s="92">
        <v>74413.2</v>
      </c>
      <c r="H33" s="93">
        <f t="shared" si="4"/>
        <v>242509.8</v>
      </c>
      <c r="I33" s="94">
        <f t="shared" si="5"/>
        <v>0.69315384367971944</v>
      </c>
      <c r="J33" s="91">
        <v>114018.4</v>
      </c>
      <c r="K33" s="92">
        <v>80875.7</v>
      </c>
      <c r="L33" s="93">
        <f t="shared" si="6"/>
        <v>194894.09999999998</v>
      </c>
      <c r="M33" s="118">
        <f t="shared" si="7"/>
        <v>0.58502745850182236</v>
      </c>
      <c r="N33" s="103"/>
      <c r="Q33" s="119"/>
      <c r="R33" s="119"/>
      <c r="S33" s="120"/>
      <c r="T33" s="120"/>
      <c r="U33" s="120"/>
      <c r="V33" s="119"/>
    </row>
    <row r="34" spans="2:24">
      <c r="D34" s="89" t="s">
        <v>2</v>
      </c>
      <c r="E34" s="90"/>
      <c r="F34" s="91">
        <f t="shared" ref="F34:G34" si="8">SUM(F28:F33)</f>
        <v>500607</v>
      </c>
      <c r="G34" s="92">
        <f t="shared" si="8"/>
        <v>99832.7</v>
      </c>
      <c r="H34" s="93">
        <f t="shared" si="4"/>
        <v>600439.69999999995</v>
      </c>
      <c r="I34" s="94">
        <f t="shared" si="5"/>
        <v>0.8337340119249278</v>
      </c>
      <c r="J34" s="91">
        <v>454892.1</v>
      </c>
      <c r="K34" s="92">
        <v>101189.8</v>
      </c>
      <c r="L34" s="93">
        <f t="shared" si="6"/>
        <v>556081.9</v>
      </c>
      <c r="M34" s="94">
        <f t="shared" si="7"/>
        <v>0.81803076129613272</v>
      </c>
      <c r="N34" s="103"/>
      <c r="Q34" s="119"/>
      <c r="R34" s="119"/>
      <c r="S34" s="120"/>
      <c r="T34" s="120"/>
      <c r="U34" s="120"/>
      <c r="V34" s="119"/>
    </row>
    <row r="35" spans="2:24">
      <c r="D35" s="76" t="s">
        <v>54</v>
      </c>
      <c r="E35" s="77" t="s">
        <v>103</v>
      </c>
      <c r="F35" s="76"/>
      <c r="G35" s="76"/>
      <c r="H35" s="76"/>
      <c r="I35" s="76"/>
      <c r="J35" s="76"/>
      <c r="K35" s="77"/>
      <c r="L35" s="77"/>
      <c r="M35" s="77"/>
      <c r="N35" s="77"/>
      <c r="O35" s="77"/>
    </row>
    <row r="36" spans="2:24">
      <c r="D36" s="78" t="s">
        <v>55</v>
      </c>
      <c r="E36" s="79"/>
      <c r="F36" s="79"/>
      <c r="G36" s="79"/>
      <c r="O36" s="95"/>
    </row>
    <row r="37" spans="2:24">
      <c r="D37" s="25" t="s">
        <v>56</v>
      </c>
      <c r="E37" s="79"/>
      <c r="F37" s="79"/>
      <c r="G37" s="79"/>
      <c r="O37" s="95"/>
    </row>
    <row r="38" spans="2:24">
      <c r="O38" s="96"/>
    </row>
    <row r="40" spans="2:24">
      <c r="B40" s="50" t="s">
        <v>71</v>
      </c>
      <c r="C40" s="80"/>
      <c r="D40" s="134" t="s">
        <v>72</v>
      </c>
      <c r="E40" s="134"/>
      <c r="F40" s="134"/>
      <c r="G40" s="134"/>
      <c r="H40" s="134"/>
      <c r="I40" s="134"/>
      <c r="J40" s="134"/>
      <c r="K40" s="134"/>
      <c r="L40" s="134"/>
      <c r="M40" s="134"/>
      <c r="N40" s="80"/>
    </row>
    <row r="41" spans="2:24">
      <c r="C41" s="53"/>
      <c r="D41" s="133" t="s">
        <v>59</v>
      </c>
      <c r="E41" s="133"/>
      <c r="F41" s="133"/>
      <c r="G41" s="133"/>
      <c r="H41" s="133"/>
      <c r="I41" s="133"/>
      <c r="J41" s="133"/>
      <c r="K41" s="133"/>
      <c r="L41" s="133"/>
      <c r="M41" s="133"/>
      <c r="N41" s="80"/>
    </row>
    <row r="42" spans="2:24" ht="16.2">
      <c r="D42" s="127" t="s">
        <v>73</v>
      </c>
      <c r="E42" s="127"/>
      <c r="F42" s="129">
        <v>2019</v>
      </c>
      <c r="G42" s="130"/>
      <c r="H42" s="130"/>
      <c r="I42" s="130"/>
      <c r="J42" s="129" t="s">
        <v>96</v>
      </c>
      <c r="K42" s="130"/>
      <c r="L42" s="130"/>
      <c r="M42" s="130"/>
      <c r="N42" s="80"/>
    </row>
    <row r="43" spans="2:24" ht="20.399999999999999">
      <c r="D43" s="128"/>
      <c r="E43" s="128"/>
      <c r="F43" s="81" t="s">
        <v>61</v>
      </c>
      <c r="G43" s="82" t="s">
        <v>62</v>
      </c>
      <c r="H43" s="82" t="s">
        <v>63</v>
      </c>
      <c r="I43" s="82" t="s">
        <v>64</v>
      </c>
      <c r="J43" s="81" t="s">
        <v>61</v>
      </c>
      <c r="K43" s="82" t="s">
        <v>62</v>
      </c>
      <c r="L43" s="82" t="s">
        <v>99</v>
      </c>
      <c r="M43" s="82" t="s">
        <v>64</v>
      </c>
      <c r="N43" s="80"/>
      <c r="P43" s="76" t="s">
        <v>54</v>
      </c>
    </row>
    <row r="44" spans="2:24">
      <c r="D44" s="83" t="s">
        <v>74</v>
      </c>
      <c r="E44" s="84"/>
      <c r="F44" s="85">
        <v>8307.1</v>
      </c>
      <c r="G44" s="86">
        <v>8241.2999999999993</v>
      </c>
      <c r="H44" s="87">
        <f>+G44+F44</f>
        <v>16548.400000000001</v>
      </c>
      <c r="I44" s="88">
        <f>+F44/H44</f>
        <v>0.50198810761161194</v>
      </c>
      <c r="J44" s="85">
        <v>3608.6</v>
      </c>
      <c r="K44" s="86">
        <v>3697</v>
      </c>
      <c r="L44" s="87">
        <f>+K44+J44</f>
        <v>7305.6</v>
      </c>
      <c r="M44" s="88">
        <f>+J44/L44</f>
        <v>0.49394984669294784</v>
      </c>
      <c r="N44" s="103">
        <f>+K44/G44-1</f>
        <v>-0.55140572482496686</v>
      </c>
      <c r="P44" s="78" t="s">
        <v>55</v>
      </c>
    </row>
    <row r="45" spans="2:24">
      <c r="D45" s="83" t="s">
        <v>75</v>
      </c>
      <c r="E45" s="84"/>
      <c r="F45" s="85">
        <v>94524.5</v>
      </c>
      <c r="G45" s="86">
        <v>76764.3</v>
      </c>
      <c r="H45" s="87">
        <f t="shared" ref="H45:H50" si="9">+G45+F45</f>
        <v>171288.8</v>
      </c>
      <c r="I45" s="88">
        <f t="shared" ref="I45:I50" si="10">+F45/H45</f>
        <v>0.55184285253910359</v>
      </c>
      <c r="J45" s="85">
        <v>83070.600000000006</v>
      </c>
      <c r="K45" s="86">
        <v>83329.7</v>
      </c>
      <c r="L45" s="87">
        <f t="shared" ref="L45:L50" si="11">+K45+J45</f>
        <v>166400.29999999999</v>
      </c>
      <c r="M45" s="88">
        <f t="shared" ref="M45:M50" si="12">+J45/L45</f>
        <v>0.49922145573054866</v>
      </c>
      <c r="N45" s="103">
        <f>+K45/G45-1</f>
        <v>8.5526735735230952E-2</v>
      </c>
      <c r="P45" s="25" t="s">
        <v>56</v>
      </c>
    </row>
    <row r="46" spans="2:24">
      <c r="D46" s="83" t="s">
        <v>76</v>
      </c>
      <c r="E46" s="84"/>
      <c r="F46" s="85">
        <v>224869.6</v>
      </c>
      <c r="G46" s="86">
        <v>14486.7</v>
      </c>
      <c r="H46" s="87">
        <f t="shared" si="9"/>
        <v>239356.30000000002</v>
      </c>
      <c r="I46" s="88">
        <f t="shared" si="10"/>
        <v>0.93947642071673065</v>
      </c>
      <c r="J46" s="85">
        <v>188120.4</v>
      </c>
      <c r="K46" s="86">
        <v>14163</v>
      </c>
      <c r="L46" s="87">
        <f t="shared" si="11"/>
        <v>202283.4</v>
      </c>
      <c r="M46" s="88">
        <f t="shared" si="12"/>
        <v>0.92998436846523247</v>
      </c>
      <c r="N46" s="103">
        <f>+K46/G46-1</f>
        <v>-2.2344633353351795E-2</v>
      </c>
    </row>
    <row r="47" spans="2:24">
      <c r="D47" s="83" t="s">
        <v>77</v>
      </c>
      <c r="E47" s="84"/>
      <c r="F47" s="85">
        <v>144289.4</v>
      </c>
      <c r="G47" s="86" t="s">
        <v>120</v>
      </c>
      <c r="H47" s="87"/>
      <c r="I47" s="88"/>
      <c r="J47" s="85">
        <v>157007.29999999999</v>
      </c>
      <c r="K47" s="86" t="s">
        <v>120</v>
      </c>
      <c r="L47" s="87"/>
      <c r="M47" s="88"/>
      <c r="N47" s="80"/>
    </row>
    <row r="48" spans="2:24" ht="16.2">
      <c r="D48" s="83" t="s">
        <v>78</v>
      </c>
      <c r="E48" s="84"/>
      <c r="F48" s="85">
        <v>26149.200000000001</v>
      </c>
      <c r="G48" s="86">
        <v>340.5</v>
      </c>
      <c r="H48" s="87">
        <f t="shared" si="9"/>
        <v>26489.7</v>
      </c>
      <c r="I48" s="88">
        <f t="shared" si="10"/>
        <v>0.98714594729272132</v>
      </c>
      <c r="J48" s="85">
        <v>19505.400000000001</v>
      </c>
      <c r="K48" s="86" t="s">
        <v>120</v>
      </c>
      <c r="L48" s="87"/>
      <c r="M48" s="88"/>
      <c r="N48" s="80"/>
      <c r="P48" s="131" t="s">
        <v>107</v>
      </c>
      <c r="Q48" s="131"/>
      <c r="R48" s="131"/>
      <c r="S48" s="131"/>
      <c r="T48" s="131"/>
      <c r="U48" s="131"/>
      <c r="V48" s="131"/>
      <c r="W48" s="131"/>
      <c r="X48" s="131"/>
    </row>
    <row r="49" spans="2:24">
      <c r="D49" s="89" t="s">
        <v>79</v>
      </c>
      <c r="E49" s="90"/>
      <c r="F49" s="91">
        <v>2467.1</v>
      </c>
      <c r="G49" s="92" t="s">
        <v>120</v>
      </c>
      <c r="H49" s="93"/>
      <c r="I49" s="94"/>
      <c r="J49" s="91">
        <v>3579.7</v>
      </c>
      <c r="K49" s="92" t="s">
        <v>120</v>
      </c>
      <c r="L49" s="93"/>
      <c r="M49" s="94"/>
      <c r="N49" s="80"/>
      <c r="P49" s="132" t="s">
        <v>93</v>
      </c>
      <c r="Q49" s="132"/>
      <c r="R49" s="132"/>
      <c r="S49" s="132"/>
      <c r="T49" s="132"/>
      <c r="U49" s="132"/>
      <c r="V49" s="132"/>
      <c r="W49" s="132"/>
      <c r="X49" s="132"/>
    </row>
    <row r="50" spans="2:24">
      <c r="D50" s="89" t="s">
        <v>2</v>
      </c>
      <c r="E50" s="90"/>
      <c r="F50" s="91">
        <f t="shared" ref="F50:G50" si="13">SUM(F44:F49)</f>
        <v>500606.89999999997</v>
      </c>
      <c r="G50" s="92">
        <f t="shared" si="13"/>
        <v>99832.8</v>
      </c>
      <c r="H50" s="93">
        <f t="shared" si="9"/>
        <v>600439.69999999995</v>
      </c>
      <c r="I50" s="94">
        <f t="shared" si="10"/>
        <v>0.83373384538031048</v>
      </c>
      <c r="J50" s="91">
        <v>454892.1</v>
      </c>
      <c r="K50" s="92">
        <v>101189.8</v>
      </c>
      <c r="L50" s="93">
        <f t="shared" si="11"/>
        <v>556081.9</v>
      </c>
      <c r="M50" s="94">
        <f t="shared" si="12"/>
        <v>0.81803076129613272</v>
      </c>
      <c r="N50" s="80"/>
    </row>
    <row r="51" spans="2:24">
      <c r="D51" s="76" t="s">
        <v>54</v>
      </c>
      <c r="E51" s="76"/>
      <c r="F51" s="76"/>
      <c r="G51" s="76"/>
      <c r="H51" s="76"/>
      <c r="I51" s="76"/>
      <c r="J51" s="76"/>
      <c r="K51" s="77"/>
      <c r="L51" s="77"/>
      <c r="M51" s="77"/>
      <c r="N51" s="80"/>
    </row>
    <row r="52" spans="2:24">
      <c r="D52" s="78" t="s">
        <v>55</v>
      </c>
      <c r="E52" s="79"/>
      <c r="F52" s="79"/>
      <c r="G52" s="79"/>
      <c r="N52" s="80"/>
    </row>
    <row r="53" spans="2:24">
      <c r="D53" s="25" t="s">
        <v>56</v>
      </c>
      <c r="E53" s="79"/>
      <c r="F53" s="79"/>
      <c r="G53" s="79"/>
      <c r="N53" s="80"/>
      <c r="Q53" t="s">
        <v>45</v>
      </c>
      <c r="S53">
        <v>971483.9</v>
      </c>
      <c r="T53">
        <v>1055025.7</v>
      </c>
      <c r="U53">
        <v>970650.89999999991</v>
      </c>
      <c r="V53">
        <v>987780.10000000009</v>
      </c>
    </row>
    <row r="54" spans="2:24"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Q54" t="s">
        <v>49</v>
      </c>
      <c r="S54">
        <v>360441.1</v>
      </c>
      <c r="T54">
        <v>366843.2</v>
      </c>
      <c r="U54">
        <v>575363.69999999995</v>
      </c>
      <c r="V54">
        <v>414528.2</v>
      </c>
    </row>
    <row r="55" spans="2:24"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2:24">
      <c r="B56" s="50" t="s">
        <v>80</v>
      </c>
      <c r="C56" s="80"/>
      <c r="D56" s="134" t="s">
        <v>81</v>
      </c>
      <c r="E56" s="134"/>
      <c r="F56" s="134"/>
      <c r="G56" s="134"/>
      <c r="H56" s="134"/>
      <c r="I56" s="134"/>
      <c r="J56" s="134"/>
      <c r="K56" s="134"/>
      <c r="L56" s="134"/>
      <c r="M56" s="134"/>
      <c r="N56" s="80"/>
      <c r="S56">
        <v>2019</v>
      </c>
      <c r="T56" t="s">
        <v>42</v>
      </c>
      <c r="U56" t="s">
        <v>43</v>
      </c>
      <c r="V56" t="s">
        <v>44</v>
      </c>
    </row>
    <row r="57" spans="2:24">
      <c r="C57" s="53"/>
      <c r="D57" s="133" t="s">
        <v>59</v>
      </c>
      <c r="E57" s="133"/>
      <c r="F57" s="133"/>
      <c r="G57" s="133"/>
      <c r="H57" s="133"/>
      <c r="I57" s="133"/>
      <c r="J57" s="133"/>
      <c r="K57" s="133"/>
      <c r="L57" s="133"/>
      <c r="M57" s="133"/>
      <c r="N57" s="80"/>
      <c r="R57" t="s">
        <v>106</v>
      </c>
      <c r="S57" s="121">
        <f>+S54/S53</f>
        <v>0.37102117698502257</v>
      </c>
      <c r="T57" s="121">
        <f>+T54/T53</f>
        <v>0.34771020269932762</v>
      </c>
      <c r="U57" s="121">
        <f>+U54/U53</f>
        <v>0.59276069285053978</v>
      </c>
      <c r="V57" s="121">
        <f>+V54/V53</f>
        <v>0.41965635873814422</v>
      </c>
    </row>
    <row r="58" spans="2:24" ht="16.2">
      <c r="D58" s="127" t="s">
        <v>60</v>
      </c>
      <c r="E58" s="127"/>
      <c r="F58" s="129">
        <v>2019</v>
      </c>
      <c r="G58" s="130"/>
      <c r="H58" s="130"/>
      <c r="I58" s="130"/>
      <c r="J58" s="129" t="s">
        <v>96</v>
      </c>
      <c r="K58" s="130"/>
      <c r="L58" s="130"/>
      <c r="M58" s="130"/>
      <c r="N58" s="80"/>
      <c r="R58" t="s">
        <v>50</v>
      </c>
      <c r="S58" s="121">
        <v>3.8646421037663331E-2</v>
      </c>
      <c r="T58" s="121">
        <v>5.371000044217468E-2</v>
      </c>
      <c r="U58" s="121">
        <v>7.0938344227953809E-2</v>
      </c>
      <c r="V58" s="121">
        <v>6.0713573512968501E-2</v>
      </c>
    </row>
    <row r="59" spans="2:24" ht="20.399999999999999">
      <c r="D59" s="128"/>
      <c r="E59" s="128"/>
      <c r="F59" s="81" t="s">
        <v>61</v>
      </c>
      <c r="G59" s="82" t="s">
        <v>62</v>
      </c>
      <c r="H59" s="82" t="s">
        <v>63</v>
      </c>
      <c r="I59" s="82" t="s">
        <v>64</v>
      </c>
      <c r="J59" s="81" t="s">
        <v>61</v>
      </c>
      <c r="K59" s="82" t="s">
        <v>62</v>
      </c>
      <c r="L59" s="82" t="s">
        <v>99</v>
      </c>
      <c r="M59" s="82" t="s">
        <v>64</v>
      </c>
      <c r="N59" s="80"/>
    </row>
    <row r="60" spans="2:24">
      <c r="D60" s="83" t="s">
        <v>82</v>
      </c>
      <c r="E60" s="84"/>
      <c r="F60" s="85">
        <v>104581.1</v>
      </c>
      <c r="G60" s="86">
        <v>6062.7</v>
      </c>
      <c r="H60" s="87">
        <f>+G60+F60</f>
        <v>110643.8</v>
      </c>
      <c r="I60" s="88">
        <f>+F60/H60</f>
        <v>0.94520524421612417</v>
      </c>
      <c r="J60" s="85">
        <v>98423.3</v>
      </c>
      <c r="K60" s="86">
        <v>1414.2</v>
      </c>
      <c r="L60" s="87">
        <f>+K60+J60</f>
        <v>99837.5</v>
      </c>
      <c r="M60" s="88">
        <f>+J60/L60</f>
        <v>0.985834981845499</v>
      </c>
      <c r="N60" s="80"/>
    </row>
    <row r="61" spans="2:24">
      <c r="D61" s="83" t="s">
        <v>83</v>
      </c>
      <c r="E61" s="84"/>
      <c r="F61" s="85">
        <v>230267.6</v>
      </c>
      <c r="G61" s="86">
        <v>57387.4</v>
      </c>
      <c r="H61" s="87">
        <f t="shared" ref="H61:H65" si="14">+G61+F61</f>
        <v>287655</v>
      </c>
      <c r="I61" s="88">
        <f t="shared" ref="I61:I65" si="15">+F61/H61</f>
        <v>0.80049920912203854</v>
      </c>
      <c r="J61" s="85">
        <v>211240.4</v>
      </c>
      <c r="K61" s="86">
        <v>57085.7</v>
      </c>
      <c r="L61" s="87">
        <f t="shared" ref="L61:L65" si="16">+K61+J61</f>
        <v>268326.09999999998</v>
      </c>
      <c r="M61" s="88">
        <f t="shared" ref="M61:M65" si="17">+J61/L61</f>
        <v>0.78725252593765571</v>
      </c>
      <c r="N61" s="80"/>
    </row>
    <row r="62" spans="2:24">
      <c r="D62" s="83" t="s">
        <v>84</v>
      </c>
      <c r="E62" s="84"/>
      <c r="F62" s="85">
        <v>118902.3</v>
      </c>
      <c r="G62" s="86">
        <v>28755.200000000001</v>
      </c>
      <c r="H62" s="87">
        <f t="shared" si="14"/>
        <v>147657.5</v>
      </c>
      <c r="I62" s="88">
        <f t="shared" si="15"/>
        <v>0.80525743697407859</v>
      </c>
      <c r="J62" s="85">
        <v>104400.6</v>
      </c>
      <c r="K62" s="86">
        <v>35848.300000000003</v>
      </c>
      <c r="L62" s="87">
        <f t="shared" si="16"/>
        <v>140248.90000000002</v>
      </c>
      <c r="M62" s="88">
        <f t="shared" si="17"/>
        <v>0.74439514320611422</v>
      </c>
      <c r="N62" s="80"/>
    </row>
    <row r="63" spans="2:24">
      <c r="D63" s="83" t="s">
        <v>85</v>
      </c>
      <c r="E63" s="84"/>
      <c r="F63" s="85">
        <v>19202</v>
      </c>
      <c r="G63" s="86">
        <v>5699.3</v>
      </c>
      <c r="H63" s="87">
        <f t="shared" si="14"/>
        <v>24901.3</v>
      </c>
      <c r="I63" s="88">
        <f t="shared" si="15"/>
        <v>0.77112439912775643</v>
      </c>
      <c r="J63" s="85">
        <v>22233.3</v>
      </c>
      <c r="K63" s="86">
        <v>4568.8999999999996</v>
      </c>
      <c r="L63" s="87">
        <f t="shared" si="16"/>
        <v>26802.199999999997</v>
      </c>
      <c r="M63" s="88">
        <f t="shared" si="17"/>
        <v>0.82953265030482581</v>
      </c>
      <c r="N63" s="80"/>
    </row>
    <row r="64" spans="2:24">
      <c r="D64" s="89" t="s">
        <v>86</v>
      </c>
      <c r="E64" s="90"/>
      <c r="F64" s="91">
        <v>27654.1</v>
      </c>
      <c r="G64" s="92">
        <v>1928.3</v>
      </c>
      <c r="H64" s="93">
        <f t="shared" si="14"/>
        <v>29582.399999999998</v>
      </c>
      <c r="I64" s="94">
        <f t="shared" si="15"/>
        <v>0.93481597165882424</v>
      </c>
      <c r="J64" s="91">
        <v>18594.5</v>
      </c>
      <c r="K64" s="92">
        <v>2272.6999999999998</v>
      </c>
      <c r="L64" s="93">
        <f t="shared" si="16"/>
        <v>20867.2</v>
      </c>
      <c r="M64" s="94">
        <f t="shared" si="17"/>
        <v>0.89108744824413433</v>
      </c>
      <c r="N64" s="80"/>
    </row>
    <row r="65" spans="2:16">
      <c r="D65" s="89" t="s">
        <v>2</v>
      </c>
      <c r="E65" s="90"/>
      <c r="F65" s="91">
        <f>SUM(F60:F64)</f>
        <v>500607.1</v>
      </c>
      <c r="G65" s="92">
        <f>SUM(G60:G64)</f>
        <v>99832.900000000009</v>
      </c>
      <c r="H65" s="93">
        <f t="shared" si="14"/>
        <v>600440</v>
      </c>
      <c r="I65" s="94">
        <f t="shared" si="15"/>
        <v>0.83373376190793413</v>
      </c>
      <c r="J65" s="91">
        <v>454892.1</v>
      </c>
      <c r="K65" s="92">
        <v>101189.8</v>
      </c>
      <c r="L65" s="93">
        <f t="shared" si="16"/>
        <v>556081.9</v>
      </c>
      <c r="M65" s="94">
        <f t="shared" si="17"/>
        <v>0.81803076129613272</v>
      </c>
      <c r="N65" s="80"/>
    </row>
    <row r="66" spans="2:16">
      <c r="D66" s="76" t="s">
        <v>54</v>
      </c>
      <c r="E66" s="76"/>
      <c r="F66" s="76"/>
      <c r="G66" s="76"/>
      <c r="H66" s="76"/>
      <c r="I66" s="76"/>
      <c r="J66" s="76"/>
      <c r="K66" s="77"/>
      <c r="L66" s="77"/>
      <c r="M66" s="77"/>
      <c r="N66" s="80"/>
      <c r="P66" s="76" t="s">
        <v>54</v>
      </c>
    </row>
    <row r="67" spans="2:16">
      <c r="D67" s="78" t="s">
        <v>55</v>
      </c>
      <c r="E67" s="79"/>
      <c r="F67" s="79"/>
      <c r="G67" s="79"/>
      <c r="N67" s="80"/>
      <c r="P67" s="78" t="s">
        <v>55</v>
      </c>
    </row>
    <row r="68" spans="2:16">
      <c r="D68" s="25" t="s">
        <v>56</v>
      </c>
      <c r="E68" s="79"/>
      <c r="F68" s="79"/>
      <c r="G68" s="79"/>
      <c r="N68" s="80"/>
      <c r="P68" s="25" t="s">
        <v>56</v>
      </c>
    </row>
    <row r="69" spans="2:16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2:16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1" spans="2:16">
      <c r="B71" s="50" t="s">
        <v>87</v>
      </c>
      <c r="C71" s="80"/>
      <c r="D71" s="134" t="s">
        <v>88</v>
      </c>
      <c r="E71" s="134"/>
      <c r="F71" s="134"/>
      <c r="G71" s="134"/>
      <c r="H71" s="134"/>
      <c r="I71" s="134"/>
      <c r="J71" s="134"/>
      <c r="K71" s="134"/>
      <c r="L71" s="134"/>
      <c r="M71" s="134"/>
      <c r="N71" s="80"/>
    </row>
    <row r="72" spans="2:16">
      <c r="C72" s="53"/>
      <c r="D72" s="133" t="s">
        <v>59</v>
      </c>
      <c r="E72" s="133"/>
      <c r="F72" s="133"/>
      <c r="G72" s="133"/>
      <c r="H72" s="133"/>
      <c r="I72" s="133"/>
      <c r="J72" s="133"/>
      <c r="K72" s="133"/>
      <c r="L72" s="133"/>
      <c r="M72" s="133"/>
      <c r="N72" s="80"/>
    </row>
    <row r="73" spans="2:16" ht="16.2">
      <c r="D73" s="127" t="s">
        <v>60</v>
      </c>
      <c r="E73" s="127"/>
      <c r="F73" s="129">
        <v>2019</v>
      </c>
      <c r="G73" s="130"/>
      <c r="H73" s="130"/>
      <c r="I73" s="130"/>
      <c r="J73" s="129" t="s">
        <v>96</v>
      </c>
      <c r="K73" s="130"/>
      <c r="L73" s="130"/>
      <c r="M73" s="130"/>
      <c r="N73" s="80"/>
    </row>
    <row r="74" spans="2:16" ht="20.399999999999999">
      <c r="D74" s="128"/>
      <c r="E74" s="128"/>
      <c r="F74" s="81" t="s">
        <v>61</v>
      </c>
      <c r="G74" s="82" t="s">
        <v>62</v>
      </c>
      <c r="H74" s="82" t="s">
        <v>63</v>
      </c>
      <c r="I74" s="82" t="s">
        <v>64</v>
      </c>
      <c r="J74" s="81" t="s">
        <v>61</v>
      </c>
      <c r="K74" s="82" t="s">
        <v>62</v>
      </c>
      <c r="L74" s="82" t="s">
        <v>99</v>
      </c>
      <c r="M74" s="82" t="s">
        <v>64</v>
      </c>
    </row>
    <row r="75" spans="2:16">
      <c r="D75" s="83" t="s">
        <v>89</v>
      </c>
      <c r="E75" s="84"/>
      <c r="F75" s="85">
        <v>223875.6</v>
      </c>
      <c r="G75" s="86">
        <v>6384.9</v>
      </c>
      <c r="H75" s="87">
        <f>+G75+F75</f>
        <v>230260.5</v>
      </c>
      <c r="I75" s="88">
        <f>+F75/H75</f>
        <v>0.9722709713563551</v>
      </c>
      <c r="J75" s="85">
        <v>191179.2</v>
      </c>
      <c r="K75" s="86">
        <v>3070.5</v>
      </c>
      <c r="L75" s="87">
        <f>+K75+J75</f>
        <v>194249.7</v>
      </c>
      <c r="M75" s="88">
        <f>+J75/L75</f>
        <v>0.98419302578073475</v>
      </c>
    </row>
    <row r="76" spans="2:16">
      <c r="D76" s="83" t="s">
        <v>90</v>
      </c>
      <c r="E76" s="84"/>
      <c r="F76" s="85">
        <v>207823.1</v>
      </c>
      <c r="G76" s="86">
        <v>20248</v>
      </c>
      <c r="H76" s="87">
        <f t="shared" ref="H76:H79" si="18">+G76+F76</f>
        <v>228071.1</v>
      </c>
      <c r="I76" s="88">
        <f t="shared" ref="I76:I79" si="19">+F76/H76</f>
        <v>0.91122066759006293</v>
      </c>
      <c r="J76" s="85">
        <v>192424</v>
      </c>
      <c r="K76" s="86">
        <v>14623.5</v>
      </c>
      <c r="L76" s="87">
        <f t="shared" ref="L76:L79" si="20">+K76+J76</f>
        <v>207047.5</v>
      </c>
      <c r="M76" s="88">
        <f t="shared" ref="M76:M79" si="21">+J76/L76</f>
        <v>0.92937127953730425</v>
      </c>
    </row>
    <row r="77" spans="2:16">
      <c r="D77" s="83" t="s">
        <v>91</v>
      </c>
      <c r="E77" s="84"/>
      <c r="F77" s="85">
        <v>42533.8</v>
      </c>
      <c r="G77" s="86">
        <v>36297.4</v>
      </c>
      <c r="H77" s="87">
        <f t="shared" si="18"/>
        <v>78831.200000000012</v>
      </c>
      <c r="I77" s="88">
        <f t="shared" si="19"/>
        <v>0.53955540445914807</v>
      </c>
      <c r="J77" s="85">
        <v>42602.8</v>
      </c>
      <c r="K77" s="86">
        <v>32620.1</v>
      </c>
      <c r="L77" s="87">
        <f t="shared" si="20"/>
        <v>75222.899999999994</v>
      </c>
      <c r="M77" s="88">
        <f t="shared" si="21"/>
        <v>0.56635412886235448</v>
      </c>
    </row>
    <row r="78" spans="2:16">
      <c r="D78" s="89" t="s">
        <v>92</v>
      </c>
      <c r="E78" s="90"/>
      <c r="F78" s="91">
        <v>26374.5</v>
      </c>
      <c r="G78" s="92">
        <v>36902.5</v>
      </c>
      <c r="H78" s="93">
        <f t="shared" si="18"/>
        <v>63277</v>
      </c>
      <c r="I78" s="94">
        <f t="shared" si="19"/>
        <v>0.41681021540212082</v>
      </c>
      <c r="J78" s="91">
        <v>28686.1</v>
      </c>
      <c r="K78" s="92">
        <v>50875.7</v>
      </c>
      <c r="L78" s="93">
        <f t="shared" si="20"/>
        <v>79561.799999999988</v>
      </c>
      <c r="M78" s="94">
        <f t="shared" si="21"/>
        <v>0.36055116902835282</v>
      </c>
    </row>
    <row r="79" spans="2:16">
      <c r="D79" s="89" t="s">
        <v>2</v>
      </c>
      <c r="E79" s="90"/>
      <c r="F79" s="91">
        <f>SUM(F75:F78)</f>
        <v>500607</v>
      </c>
      <c r="G79" s="92">
        <f>SUM(G75:G78)</f>
        <v>99832.8</v>
      </c>
      <c r="H79" s="93">
        <f t="shared" si="18"/>
        <v>600439.80000000005</v>
      </c>
      <c r="I79" s="94">
        <f t="shared" si="19"/>
        <v>0.83373387307103886</v>
      </c>
      <c r="J79" s="91">
        <f>SUM(J75:J78)</f>
        <v>454892.1</v>
      </c>
      <c r="K79" s="92">
        <f>SUM(K75:K78)</f>
        <v>101189.79999999999</v>
      </c>
      <c r="L79" s="93">
        <f t="shared" si="20"/>
        <v>556081.89999999991</v>
      </c>
      <c r="M79" s="94">
        <f t="shared" si="21"/>
        <v>0.81803076129613295</v>
      </c>
    </row>
    <row r="80" spans="2:16">
      <c r="D80" s="76" t="s">
        <v>54</v>
      </c>
      <c r="E80" s="76"/>
      <c r="F80" s="76"/>
      <c r="G80" s="76"/>
      <c r="H80" s="76"/>
      <c r="I80" s="76"/>
      <c r="J80" s="76"/>
      <c r="K80" s="77"/>
      <c r="L80" s="77"/>
      <c r="M80" s="77"/>
    </row>
    <row r="81" spans="4:7">
      <c r="D81" s="78" t="s">
        <v>55</v>
      </c>
      <c r="E81" s="79"/>
      <c r="F81" s="79"/>
      <c r="G81" s="79"/>
    </row>
    <row r="82" spans="4:7">
      <c r="D82" s="25" t="s">
        <v>56</v>
      </c>
      <c r="E82" s="79"/>
      <c r="F82" s="79"/>
      <c r="G82" s="79"/>
    </row>
  </sheetData>
  <mergeCells count="29">
    <mergeCell ref="D24:M24"/>
    <mergeCell ref="D2:N2"/>
    <mergeCell ref="P2:X2"/>
    <mergeCell ref="P3:X3"/>
    <mergeCell ref="D6:I6"/>
    <mergeCell ref="D7:I7"/>
    <mergeCell ref="D25:M25"/>
    <mergeCell ref="P25:X25"/>
    <mergeCell ref="D26:E27"/>
    <mergeCell ref="F26:I26"/>
    <mergeCell ref="J26:M26"/>
    <mergeCell ref="P26:X26"/>
    <mergeCell ref="D40:M40"/>
    <mergeCell ref="D41:M41"/>
    <mergeCell ref="D42:E43"/>
    <mergeCell ref="F42:I42"/>
    <mergeCell ref="J42:M42"/>
    <mergeCell ref="D73:E74"/>
    <mergeCell ref="F73:I73"/>
    <mergeCell ref="J73:M73"/>
    <mergeCell ref="P48:X48"/>
    <mergeCell ref="P49:X49"/>
    <mergeCell ref="D57:M57"/>
    <mergeCell ref="D58:E59"/>
    <mergeCell ref="F58:I58"/>
    <mergeCell ref="J58:M58"/>
    <mergeCell ref="D71:M71"/>
    <mergeCell ref="D72:M72"/>
    <mergeCell ref="D56:M5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E3459-8F94-4F39-9927-F3DB07597032}">
  <dimension ref="B2:Q82"/>
  <sheetViews>
    <sheetView showGridLines="0" workbookViewId="0">
      <selection activeCell="I17" sqref="I17"/>
    </sheetView>
  </sheetViews>
  <sheetFormatPr defaultRowHeight="14.4"/>
  <cols>
    <col min="2" max="2" width="5.109375" customWidth="1"/>
    <col min="3" max="3" width="2.21875" customWidth="1"/>
    <col min="4" max="4" width="10.6640625" customWidth="1"/>
    <col min="5" max="5" width="10.44140625" customWidth="1"/>
    <col min="6" max="6" width="10.33203125" bestFit="1" customWidth="1"/>
    <col min="7" max="7" width="11.33203125" bestFit="1" customWidth="1"/>
  </cols>
  <sheetData>
    <row r="2" spans="2:17" ht="22.8">
      <c r="D2" s="135" t="s">
        <v>116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6" spans="2:17" ht="14.4" customHeight="1">
      <c r="B6" s="50" t="s">
        <v>38</v>
      </c>
      <c r="D6" s="136" t="s">
        <v>39</v>
      </c>
      <c r="E6" s="136"/>
      <c r="F6" s="136"/>
      <c r="G6" s="136"/>
      <c r="H6" s="136"/>
      <c r="I6" s="136"/>
      <c r="J6" s="51"/>
      <c r="K6" s="52"/>
      <c r="L6" s="52"/>
      <c r="M6" s="52"/>
      <c r="N6" s="52"/>
      <c r="O6" s="52"/>
    </row>
    <row r="7" spans="2:17">
      <c r="D7" s="133" t="s">
        <v>40</v>
      </c>
      <c r="E7" s="133"/>
      <c r="F7" s="133"/>
      <c r="G7" s="133"/>
      <c r="H7" s="133"/>
      <c r="I7" s="133"/>
      <c r="J7" s="53"/>
      <c r="K7" s="53"/>
      <c r="L7" s="53"/>
      <c r="M7" s="53"/>
      <c r="N7" s="53"/>
      <c r="O7" s="53"/>
    </row>
    <row r="8" spans="2:17" ht="4.8" customHeight="1">
      <c r="D8" s="54"/>
      <c r="E8" s="54"/>
      <c r="F8" s="54"/>
      <c r="G8" s="54"/>
      <c r="H8" s="54"/>
      <c r="I8" s="54"/>
      <c r="J8" s="54"/>
    </row>
    <row r="9" spans="2:17">
      <c r="D9" s="55" t="s">
        <v>41</v>
      </c>
      <c r="E9" s="56"/>
      <c r="F9" s="56">
        <v>2019</v>
      </c>
      <c r="G9" s="56" t="s">
        <v>42</v>
      </c>
      <c r="H9" s="56" t="s">
        <v>43</v>
      </c>
      <c r="I9" s="56" t="s">
        <v>44</v>
      </c>
      <c r="J9" s="57"/>
      <c r="K9" s="58"/>
      <c r="L9" s="58"/>
      <c r="M9" s="59"/>
      <c r="N9" s="59"/>
      <c r="O9" s="59"/>
      <c r="P9" s="60"/>
      <c r="Q9" s="60"/>
    </row>
    <row r="10" spans="2:17">
      <c r="D10" s="61" t="s">
        <v>45</v>
      </c>
      <c r="E10" s="62"/>
      <c r="F10" s="63">
        <f>+F11+F14</f>
        <v>143493</v>
      </c>
      <c r="G10" s="63">
        <f t="shared" ref="G10:I10" si="0">+G11+G14</f>
        <v>155098.9</v>
      </c>
      <c r="H10" s="63">
        <f t="shared" si="0"/>
        <v>140752.4</v>
      </c>
      <c r="I10" s="63">
        <f t="shared" si="0"/>
        <v>145324.4</v>
      </c>
      <c r="J10" s="57"/>
      <c r="K10" s="58"/>
      <c r="L10" s="58"/>
      <c r="M10" s="59"/>
      <c r="N10" s="59"/>
      <c r="O10" s="59"/>
      <c r="P10" s="60"/>
      <c r="Q10" s="60"/>
    </row>
    <row r="11" spans="2:17">
      <c r="D11" s="64" t="s">
        <v>46</v>
      </c>
      <c r="E11" s="65"/>
      <c r="F11" s="66">
        <f>+F12+F13</f>
        <v>106210.6</v>
      </c>
      <c r="G11" s="66">
        <f t="shared" ref="G11:I11" si="1">+G12+G13</f>
        <v>112673.5</v>
      </c>
      <c r="H11" s="66">
        <f t="shared" si="1"/>
        <v>82652.3</v>
      </c>
      <c r="I11" s="66">
        <f t="shared" si="1"/>
        <v>101960.59999999999</v>
      </c>
      <c r="J11" s="57"/>
      <c r="K11" s="58"/>
      <c r="L11" s="58"/>
      <c r="M11" s="59"/>
      <c r="N11" s="59"/>
      <c r="O11" s="59"/>
      <c r="P11" s="60"/>
      <c r="Q11" s="60"/>
    </row>
    <row r="12" spans="2:17">
      <c r="D12" s="111"/>
      <c r="E12" s="112" t="s">
        <v>47</v>
      </c>
      <c r="F12" s="66">
        <v>104796.3</v>
      </c>
      <c r="G12" s="66">
        <v>111787.1</v>
      </c>
      <c r="H12" s="66">
        <v>82396.5</v>
      </c>
      <c r="I12" s="66">
        <v>99022.9</v>
      </c>
      <c r="J12" s="67">
        <f>+I12/F12-1</f>
        <v>-5.5091639685752369E-2</v>
      </c>
      <c r="K12" s="58"/>
      <c r="L12" s="58"/>
      <c r="M12" s="59"/>
      <c r="N12" s="59"/>
      <c r="O12" s="59"/>
      <c r="P12" s="60"/>
      <c r="Q12" s="60"/>
    </row>
    <row r="13" spans="2:17">
      <c r="D13" s="111"/>
      <c r="E13" s="112" t="s">
        <v>48</v>
      </c>
      <c r="F13" s="66">
        <v>1414.3</v>
      </c>
      <c r="G13" s="66">
        <v>886.4</v>
      </c>
      <c r="H13" s="66">
        <v>255.8</v>
      </c>
      <c r="I13" s="66">
        <v>2937.7</v>
      </c>
      <c r="J13" s="57"/>
      <c r="K13" s="58"/>
      <c r="L13" s="58"/>
      <c r="M13" s="59"/>
      <c r="N13" s="59"/>
      <c r="O13" s="59"/>
      <c r="P13" s="60"/>
      <c r="Q13" s="60"/>
    </row>
    <row r="14" spans="2:17">
      <c r="D14" s="113" t="s">
        <v>49</v>
      </c>
      <c r="E14" s="114"/>
      <c r="F14" s="70">
        <v>37282.400000000001</v>
      </c>
      <c r="G14" s="70">
        <v>42425.4</v>
      </c>
      <c r="H14" s="70">
        <v>58100.1</v>
      </c>
      <c r="I14" s="70">
        <v>43363.8</v>
      </c>
      <c r="J14" s="57"/>
      <c r="K14" s="58"/>
      <c r="L14" s="58"/>
      <c r="M14" s="58"/>
      <c r="N14" s="58"/>
      <c r="O14" s="58"/>
    </row>
    <row r="15" spans="2:17">
      <c r="D15" s="111" t="s">
        <v>50</v>
      </c>
      <c r="E15" s="112"/>
      <c r="F15" s="71">
        <f>+F13/F11</f>
        <v>1.3315996708426465E-2</v>
      </c>
      <c r="G15" s="71">
        <f t="shared" ref="G15:I15" si="2">+G13/G11</f>
        <v>7.8669784820743112E-3</v>
      </c>
      <c r="H15" s="71">
        <f t="shared" si="2"/>
        <v>3.094892701110556E-3</v>
      </c>
      <c r="I15" s="71">
        <f t="shared" si="2"/>
        <v>2.8812109775736904E-2</v>
      </c>
      <c r="J15" s="72">
        <f>100*(I15-F15)</f>
        <v>1.549611306731044</v>
      </c>
      <c r="K15" s="58"/>
      <c r="L15" s="58"/>
      <c r="M15" s="58"/>
      <c r="N15" s="58"/>
      <c r="O15" s="58"/>
    </row>
    <row r="16" spans="2:17">
      <c r="D16" s="113" t="s">
        <v>51</v>
      </c>
      <c r="E16" s="114"/>
      <c r="F16" s="70">
        <v>92273.600000000006</v>
      </c>
      <c r="G16" s="70">
        <v>102737.5</v>
      </c>
      <c r="H16" s="70">
        <v>71003.8</v>
      </c>
      <c r="I16" s="70">
        <v>89180.7</v>
      </c>
      <c r="J16" s="57"/>
      <c r="K16" s="58"/>
      <c r="L16" s="58"/>
      <c r="M16" s="58"/>
      <c r="N16" s="58"/>
      <c r="O16" s="58"/>
    </row>
    <row r="17" spans="2:15">
      <c r="D17" s="113"/>
      <c r="E17" s="114" t="s">
        <v>52</v>
      </c>
      <c r="F17" s="69">
        <f>+F16/F12</f>
        <v>0.88050436895195727</v>
      </c>
      <c r="G17" s="69">
        <f t="shared" ref="G17:I17" si="3">+G16/G12</f>
        <v>0.91904611533888969</v>
      </c>
      <c r="H17" s="69">
        <f t="shared" si="3"/>
        <v>0.86173320468709236</v>
      </c>
      <c r="I17" s="69">
        <f t="shared" si="3"/>
        <v>0.90060682932937741</v>
      </c>
      <c r="J17" s="57"/>
      <c r="K17" s="58"/>
      <c r="L17" s="58"/>
      <c r="M17" s="58"/>
      <c r="N17" s="58"/>
      <c r="O17" s="58"/>
    </row>
    <row r="18" spans="2:15">
      <c r="D18" s="115" t="s">
        <v>53</v>
      </c>
      <c r="E18" s="116"/>
      <c r="F18" s="75">
        <v>12522.7</v>
      </c>
      <c r="G18" s="75">
        <v>9049.6</v>
      </c>
      <c r="H18" s="75">
        <v>11392.8</v>
      </c>
      <c r="I18" s="75">
        <v>9842.2000000000007</v>
      </c>
      <c r="J18" s="57"/>
      <c r="K18" s="107"/>
      <c r="L18" s="58"/>
      <c r="M18" s="58"/>
      <c r="N18" s="58"/>
      <c r="O18" s="58"/>
    </row>
    <row r="19" spans="2:15">
      <c r="D19" s="76" t="s">
        <v>54</v>
      </c>
      <c r="E19" s="76"/>
      <c r="F19" s="76"/>
      <c r="G19" s="76"/>
      <c r="H19" s="76"/>
      <c r="I19" s="76"/>
      <c r="J19" s="76"/>
      <c r="K19" s="77"/>
      <c r="L19" s="77"/>
      <c r="M19" s="77"/>
      <c r="N19" s="77"/>
      <c r="O19" s="77"/>
    </row>
    <row r="20" spans="2:15">
      <c r="D20" s="78" t="s">
        <v>55</v>
      </c>
      <c r="E20" s="79"/>
      <c r="F20" s="79"/>
      <c r="G20" s="79"/>
      <c r="H20" s="79"/>
      <c r="I20" s="79"/>
      <c r="J20" s="79"/>
    </row>
    <row r="21" spans="2:15">
      <c r="D21" s="25" t="s">
        <v>56</v>
      </c>
      <c r="E21" s="79"/>
      <c r="F21" s="79"/>
      <c r="G21" s="79"/>
      <c r="H21" s="79"/>
      <c r="I21" s="79"/>
      <c r="J21" s="79"/>
    </row>
    <row r="24" spans="2:15" ht="16.8">
      <c r="B24" s="50" t="s">
        <v>57</v>
      </c>
      <c r="C24" s="80"/>
      <c r="D24" s="134" t="s">
        <v>97</v>
      </c>
      <c r="E24" s="134"/>
      <c r="F24" s="134"/>
      <c r="G24" s="134"/>
      <c r="H24" s="134"/>
      <c r="I24" s="134"/>
      <c r="J24" s="134"/>
      <c r="K24" s="134"/>
      <c r="L24" s="134"/>
      <c r="M24" s="134"/>
    </row>
    <row r="25" spans="2:15">
      <c r="C25" s="53"/>
      <c r="D25" s="133" t="s">
        <v>59</v>
      </c>
      <c r="E25" s="133"/>
      <c r="F25" s="133"/>
      <c r="G25" s="133"/>
      <c r="H25" s="133"/>
      <c r="I25" s="133"/>
      <c r="J25" s="133"/>
      <c r="K25" s="133"/>
      <c r="L25" s="133"/>
      <c r="M25" s="133"/>
    </row>
    <row r="26" spans="2:15" ht="16.2">
      <c r="C26" s="54"/>
      <c r="D26" s="127" t="s">
        <v>60</v>
      </c>
      <c r="E26" s="127"/>
      <c r="F26" s="129">
        <v>2019</v>
      </c>
      <c r="G26" s="130"/>
      <c r="H26" s="130"/>
      <c r="I26" s="130"/>
      <c r="J26" s="129" t="s">
        <v>96</v>
      </c>
      <c r="K26" s="130"/>
      <c r="L26" s="130"/>
      <c r="M26" s="130"/>
    </row>
    <row r="27" spans="2:15" ht="20.399999999999999">
      <c r="D27" s="128"/>
      <c r="E27" s="128"/>
      <c r="F27" s="81" t="s">
        <v>61</v>
      </c>
      <c r="G27" s="82" t="s">
        <v>62</v>
      </c>
      <c r="H27" s="82" t="s">
        <v>63</v>
      </c>
      <c r="I27" s="82" t="s">
        <v>64</v>
      </c>
      <c r="J27" s="81" t="s">
        <v>61</v>
      </c>
      <c r="K27" s="82" t="s">
        <v>62</v>
      </c>
      <c r="L27" s="82" t="s">
        <v>99</v>
      </c>
      <c r="M27" s="82" t="s">
        <v>64</v>
      </c>
    </row>
    <row r="28" spans="2:15">
      <c r="D28" s="109" t="s">
        <v>65</v>
      </c>
      <c r="E28" s="104"/>
      <c r="F28" s="85">
        <v>49338.9</v>
      </c>
      <c r="G28" s="86" t="s">
        <v>102</v>
      </c>
      <c r="H28" s="87" t="e">
        <f>+G28+F28</f>
        <v>#VALUE!</v>
      </c>
      <c r="I28" s="88" t="e">
        <f>+F28/H28</f>
        <v>#VALUE!</v>
      </c>
      <c r="J28" s="85">
        <v>69971.3</v>
      </c>
      <c r="K28" s="86" t="s">
        <v>102</v>
      </c>
      <c r="L28" s="87" t="e">
        <f>+K28+J28</f>
        <v>#VALUE!</v>
      </c>
      <c r="M28" s="88" t="e">
        <f>+J28/L28</f>
        <v>#VALUE!</v>
      </c>
    </row>
    <row r="29" spans="2:15">
      <c r="D29" s="109" t="s">
        <v>66</v>
      </c>
      <c r="E29" s="104"/>
      <c r="F29" s="85">
        <v>2624.2</v>
      </c>
      <c r="G29" s="86">
        <v>46</v>
      </c>
      <c r="H29" s="87">
        <f t="shared" ref="H29:H34" si="4">+G29+F29</f>
        <v>2670.2</v>
      </c>
      <c r="I29" s="88">
        <f t="shared" ref="I29:I34" si="5">+F29/H29</f>
        <v>0.98277282600554261</v>
      </c>
      <c r="J29" s="85">
        <v>1629.1</v>
      </c>
      <c r="K29" s="86" t="s">
        <v>102</v>
      </c>
      <c r="L29" s="87"/>
      <c r="M29" s="88" t="e">
        <f t="shared" ref="M29:M34" si="6">+J29/L29</f>
        <v>#DIV/0!</v>
      </c>
    </row>
    <row r="30" spans="2:15">
      <c r="D30" s="109" t="s">
        <v>67</v>
      </c>
      <c r="E30" s="104"/>
      <c r="F30" s="85">
        <v>179.9</v>
      </c>
      <c r="G30" s="86">
        <v>92.9</v>
      </c>
      <c r="H30" s="87">
        <f t="shared" si="4"/>
        <v>272.8</v>
      </c>
      <c r="I30" s="88">
        <f t="shared" si="5"/>
        <v>0.65945747800586507</v>
      </c>
      <c r="J30" s="85" t="s">
        <v>102</v>
      </c>
      <c r="K30" s="86" t="s">
        <v>102</v>
      </c>
      <c r="L30" s="87"/>
      <c r="M30" s="88" t="e">
        <f t="shared" si="6"/>
        <v>#VALUE!</v>
      </c>
    </row>
    <row r="31" spans="2:15">
      <c r="D31" s="109" t="s">
        <v>68</v>
      </c>
      <c r="E31" s="104"/>
      <c r="F31" s="85">
        <v>19080.400000000001</v>
      </c>
      <c r="G31" s="86">
        <v>2094.8000000000002</v>
      </c>
      <c r="H31" s="87">
        <f t="shared" si="4"/>
        <v>21175.200000000001</v>
      </c>
      <c r="I31" s="88">
        <f t="shared" si="5"/>
        <v>0.90107295326608494</v>
      </c>
      <c r="J31" s="85">
        <v>6490.5</v>
      </c>
      <c r="K31" s="86">
        <v>601.79999999999995</v>
      </c>
      <c r="L31" s="87"/>
      <c r="M31" s="88" t="e">
        <f t="shared" si="6"/>
        <v>#DIV/0!</v>
      </c>
    </row>
    <row r="32" spans="2:15">
      <c r="D32" s="109" t="s">
        <v>69</v>
      </c>
      <c r="E32" s="104"/>
      <c r="F32" s="85">
        <v>352.5</v>
      </c>
      <c r="G32" s="86">
        <v>95.6</v>
      </c>
      <c r="H32" s="87">
        <f t="shared" si="4"/>
        <v>448.1</v>
      </c>
      <c r="I32" s="88">
        <f t="shared" si="5"/>
        <v>0.78665476456148176</v>
      </c>
      <c r="J32" s="85" t="s">
        <v>102</v>
      </c>
      <c r="K32" s="86" t="s">
        <v>102</v>
      </c>
      <c r="L32" s="87"/>
      <c r="M32" s="88" t="e">
        <f t="shared" si="6"/>
        <v>#VALUE!</v>
      </c>
    </row>
    <row r="33" spans="2:15">
      <c r="D33" s="110" t="s">
        <v>70</v>
      </c>
      <c r="E33" s="105"/>
      <c r="F33" s="91">
        <v>20697.599999999999</v>
      </c>
      <c r="G33" s="92">
        <v>10193.5</v>
      </c>
      <c r="H33" s="93">
        <f t="shared" si="4"/>
        <v>30891.1</v>
      </c>
      <c r="I33" s="94">
        <f t="shared" si="5"/>
        <v>0.67001822531408717</v>
      </c>
      <c r="J33" s="91">
        <v>11089.8</v>
      </c>
      <c r="K33" s="92">
        <v>9240.4</v>
      </c>
      <c r="L33" s="93"/>
      <c r="M33" s="94" t="e">
        <f t="shared" si="6"/>
        <v>#DIV/0!</v>
      </c>
    </row>
    <row r="34" spans="2:15">
      <c r="D34" s="89" t="s">
        <v>2</v>
      </c>
      <c r="E34" s="90"/>
      <c r="F34" s="91">
        <f t="shared" ref="F34:G34" si="7">SUM(F28:F33)</f>
        <v>92273.5</v>
      </c>
      <c r="G34" s="92">
        <f t="shared" si="7"/>
        <v>12522.8</v>
      </c>
      <c r="H34" s="93">
        <f t="shared" si="4"/>
        <v>104796.3</v>
      </c>
      <c r="I34" s="94">
        <f t="shared" si="5"/>
        <v>0.88050341471979443</v>
      </c>
      <c r="J34" s="91">
        <v>89180.7</v>
      </c>
      <c r="K34" s="92">
        <v>9842.2000000000007</v>
      </c>
      <c r="L34" s="93">
        <f t="shared" ref="L34" si="8">+K34+J34</f>
        <v>99022.9</v>
      </c>
      <c r="M34" s="94">
        <f t="shared" si="6"/>
        <v>0.90060682932937741</v>
      </c>
    </row>
    <row r="35" spans="2:15">
      <c r="D35" s="76" t="s">
        <v>54</v>
      </c>
      <c r="E35" s="77" t="s">
        <v>103</v>
      </c>
      <c r="F35" s="76"/>
      <c r="G35" s="76"/>
      <c r="H35" s="76"/>
      <c r="I35" s="76"/>
      <c r="J35" s="76"/>
      <c r="K35" s="77"/>
      <c r="L35" s="77"/>
      <c r="M35" s="77"/>
      <c r="N35" s="77"/>
      <c r="O35" s="77"/>
    </row>
    <row r="36" spans="2:15">
      <c r="D36" s="78" t="s">
        <v>55</v>
      </c>
      <c r="E36" s="79"/>
      <c r="F36" s="79"/>
      <c r="G36" s="79"/>
      <c r="O36" s="95"/>
    </row>
    <row r="37" spans="2:15">
      <c r="D37" s="25" t="s">
        <v>56</v>
      </c>
      <c r="E37" s="79"/>
      <c r="F37" s="79"/>
      <c r="G37" s="79"/>
      <c r="O37" s="95"/>
    </row>
    <row r="38" spans="2:15">
      <c r="O38" s="96"/>
    </row>
    <row r="40" spans="2:15" ht="16.8">
      <c r="B40" s="50" t="s">
        <v>71</v>
      </c>
      <c r="C40" s="80"/>
      <c r="D40" s="134" t="s">
        <v>98</v>
      </c>
      <c r="E40" s="134"/>
      <c r="F40" s="134"/>
      <c r="G40" s="134"/>
      <c r="H40" s="134"/>
      <c r="I40" s="134"/>
      <c r="J40" s="134"/>
      <c r="K40" s="134"/>
      <c r="L40" s="134"/>
      <c r="M40" s="134"/>
      <c r="N40" s="80"/>
    </row>
    <row r="41" spans="2:15">
      <c r="C41" s="53"/>
      <c r="D41" s="133" t="s">
        <v>59</v>
      </c>
      <c r="E41" s="133"/>
      <c r="F41" s="133"/>
      <c r="G41" s="133"/>
      <c r="H41" s="133"/>
      <c r="I41" s="133"/>
      <c r="J41" s="133"/>
      <c r="K41" s="133"/>
      <c r="L41" s="133"/>
      <c r="M41" s="133"/>
      <c r="N41" s="80"/>
    </row>
    <row r="42" spans="2:15" ht="16.2">
      <c r="D42" s="127" t="s">
        <v>73</v>
      </c>
      <c r="E42" s="127"/>
      <c r="F42" s="129">
        <v>2019</v>
      </c>
      <c r="G42" s="130"/>
      <c r="H42" s="130"/>
      <c r="I42" s="130"/>
      <c r="J42" s="129" t="s">
        <v>96</v>
      </c>
      <c r="K42" s="130"/>
      <c r="L42" s="130"/>
      <c r="M42" s="130"/>
      <c r="N42" s="80"/>
    </row>
    <row r="43" spans="2:15" ht="20.399999999999999">
      <c r="D43" s="128"/>
      <c r="E43" s="128"/>
      <c r="F43" s="81" t="s">
        <v>61</v>
      </c>
      <c r="G43" s="82" t="s">
        <v>62</v>
      </c>
      <c r="H43" s="82" t="s">
        <v>63</v>
      </c>
      <c r="I43" s="82" t="s">
        <v>64</v>
      </c>
      <c r="J43" s="81" t="s">
        <v>61</v>
      </c>
      <c r="K43" s="82" t="s">
        <v>62</v>
      </c>
      <c r="L43" s="82" t="s">
        <v>99</v>
      </c>
      <c r="M43" s="82" t="s">
        <v>64</v>
      </c>
      <c r="N43" s="80"/>
    </row>
    <row r="44" spans="2:15">
      <c r="D44" s="109" t="s">
        <v>74</v>
      </c>
      <c r="E44" s="84"/>
      <c r="F44" s="85">
        <v>2086.5</v>
      </c>
      <c r="G44" s="86">
        <v>1093.7</v>
      </c>
      <c r="H44" s="87">
        <f>+G44+F44</f>
        <v>3180.2</v>
      </c>
      <c r="I44" s="88">
        <f>+F44/H44</f>
        <v>0.65609081189862273</v>
      </c>
      <c r="J44" s="85">
        <v>1106.3</v>
      </c>
      <c r="K44" s="86">
        <v>601.79999999999995</v>
      </c>
      <c r="L44" s="87">
        <f>+K44+J44</f>
        <v>1708.1</v>
      </c>
      <c r="M44" s="88">
        <f>+J44/L44</f>
        <v>0.64767870733563615</v>
      </c>
      <c r="N44" s="80"/>
    </row>
    <row r="45" spans="2:15">
      <c r="D45" s="109" t="s">
        <v>75</v>
      </c>
      <c r="E45" s="84"/>
      <c r="F45" s="85">
        <v>14303.6</v>
      </c>
      <c r="G45" s="86">
        <v>9625.7000000000007</v>
      </c>
      <c r="H45" s="87">
        <f t="shared" ref="H45:H50" si="9">+G45+F45</f>
        <v>23929.300000000003</v>
      </c>
      <c r="I45" s="88">
        <f t="shared" ref="I45:I50" si="10">+F45/H45</f>
        <v>0.59774418808740748</v>
      </c>
      <c r="J45" s="85">
        <v>10494.6</v>
      </c>
      <c r="K45" s="86">
        <v>9240.4</v>
      </c>
      <c r="L45" s="87">
        <f t="shared" ref="L45:L50" si="11">+K45+J45</f>
        <v>19735</v>
      </c>
      <c r="M45" s="88">
        <f t="shared" ref="M45:M50" si="12">+J45/L45</f>
        <v>0.5317760324296934</v>
      </c>
      <c r="N45" s="80"/>
    </row>
    <row r="46" spans="2:15">
      <c r="D46" s="109" t="s">
        <v>76</v>
      </c>
      <c r="E46" s="84"/>
      <c r="F46" s="85">
        <v>37095.599999999999</v>
      </c>
      <c r="G46" s="86">
        <v>1803.3</v>
      </c>
      <c r="H46" s="87">
        <f t="shared" si="9"/>
        <v>38898.9</v>
      </c>
      <c r="I46" s="88">
        <f t="shared" si="10"/>
        <v>0.95364136260922538</v>
      </c>
      <c r="J46" s="85">
        <v>31363</v>
      </c>
      <c r="K46" s="86" t="s">
        <v>102</v>
      </c>
      <c r="L46" s="87" t="e">
        <f t="shared" si="11"/>
        <v>#VALUE!</v>
      </c>
      <c r="M46" s="88" t="e">
        <f t="shared" si="12"/>
        <v>#VALUE!</v>
      </c>
      <c r="N46" s="80"/>
    </row>
    <row r="47" spans="2:15">
      <c r="D47" s="109" t="s">
        <v>77</v>
      </c>
      <c r="E47" s="84"/>
      <c r="F47" s="85">
        <v>35583.800000000003</v>
      </c>
      <c r="G47" s="86" t="s">
        <v>102</v>
      </c>
      <c r="H47" s="87" t="e">
        <f t="shared" si="9"/>
        <v>#VALUE!</v>
      </c>
      <c r="I47" s="88" t="e">
        <f t="shared" si="10"/>
        <v>#VALUE!</v>
      </c>
      <c r="J47" s="85">
        <v>42092.1</v>
      </c>
      <c r="K47" s="86" t="s">
        <v>102</v>
      </c>
      <c r="L47" s="87" t="e">
        <f t="shared" si="11"/>
        <v>#VALUE!</v>
      </c>
      <c r="M47" s="88" t="e">
        <f t="shared" si="12"/>
        <v>#VALUE!</v>
      </c>
      <c r="N47" s="80"/>
    </row>
    <row r="48" spans="2:15">
      <c r="D48" s="109" t="s">
        <v>78</v>
      </c>
      <c r="E48" s="84"/>
      <c r="F48" s="85">
        <v>3204</v>
      </c>
      <c r="G48" s="86" t="s">
        <v>102</v>
      </c>
      <c r="H48" s="87" t="e">
        <f t="shared" si="9"/>
        <v>#VALUE!</v>
      </c>
      <c r="I48" s="88" t="e">
        <f t="shared" si="10"/>
        <v>#VALUE!</v>
      </c>
      <c r="J48" s="85">
        <v>2603.5</v>
      </c>
      <c r="K48" s="86" t="s">
        <v>102</v>
      </c>
      <c r="L48" s="87" t="e">
        <f t="shared" si="11"/>
        <v>#VALUE!</v>
      </c>
      <c r="M48" s="88" t="e">
        <f t="shared" si="12"/>
        <v>#VALUE!</v>
      </c>
      <c r="N48" s="80"/>
    </row>
    <row r="49" spans="2:14">
      <c r="D49" s="110" t="s">
        <v>79</v>
      </c>
      <c r="E49" s="90"/>
      <c r="F49" s="91"/>
      <c r="G49" s="92"/>
      <c r="H49" s="93">
        <f t="shared" si="9"/>
        <v>0</v>
      </c>
      <c r="I49" s="94" t="e">
        <f t="shared" si="10"/>
        <v>#DIV/0!</v>
      </c>
      <c r="J49" s="91">
        <v>1521.2</v>
      </c>
      <c r="K49" s="92" t="s">
        <v>102</v>
      </c>
      <c r="L49" s="93" t="e">
        <f t="shared" si="11"/>
        <v>#VALUE!</v>
      </c>
      <c r="M49" s="94" t="e">
        <f t="shared" si="12"/>
        <v>#VALUE!</v>
      </c>
      <c r="N49" s="80"/>
    </row>
    <row r="50" spans="2:14">
      <c r="D50" s="89" t="s">
        <v>2</v>
      </c>
      <c r="E50" s="90"/>
      <c r="F50" s="91">
        <f t="shared" ref="F50:G50" si="13">SUM(F44:F49)</f>
        <v>92273.5</v>
      </c>
      <c r="G50" s="92">
        <f t="shared" si="13"/>
        <v>12522.7</v>
      </c>
      <c r="H50" s="93">
        <f t="shared" si="9"/>
        <v>104796.2</v>
      </c>
      <c r="I50" s="94">
        <f t="shared" si="10"/>
        <v>0.88050425492527407</v>
      </c>
      <c r="J50" s="91">
        <v>89180.7</v>
      </c>
      <c r="K50" s="92">
        <v>9842.2000000000007</v>
      </c>
      <c r="L50" s="93">
        <f t="shared" si="11"/>
        <v>99022.9</v>
      </c>
      <c r="M50" s="94">
        <f t="shared" si="12"/>
        <v>0.90060682932937741</v>
      </c>
      <c r="N50" s="80"/>
    </row>
    <row r="51" spans="2:14">
      <c r="D51" s="76" t="s">
        <v>54</v>
      </c>
      <c r="E51" s="77" t="s">
        <v>103</v>
      </c>
      <c r="F51" s="76"/>
      <c r="G51" s="76"/>
      <c r="H51" s="76"/>
      <c r="I51" s="76"/>
      <c r="J51" s="76"/>
      <c r="K51" s="77"/>
      <c r="L51" s="77"/>
      <c r="M51" s="77"/>
      <c r="N51" s="80"/>
    </row>
    <row r="52" spans="2:14">
      <c r="D52" s="78" t="s">
        <v>55</v>
      </c>
      <c r="E52" s="79"/>
      <c r="F52" s="79"/>
      <c r="G52" s="79"/>
      <c r="N52" s="80"/>
    </row>
    <row r="53" spans="2:14">
      <c r="D53" s="25" t="s">
        <v>56</v>
      </c>
      <c r="E53" s="79"/>
      <c r="F53" s="79"/>
      <c r="G53" s="79"/>
      <c r="N53" s="80"/>
    </row>
    <row r="54" spans="2:14"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2:14"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2:14" ht="16.8">
      <c r="B56" s="50" t="s">
        <v>80</v>
      </c>
      <c r="C56" s="80"/>
      <c r="D56" s="134" t="s">
        <v>100</v>
      </c>
      <c r="E56" s="134"/>
      <c r="F56" s="134"/>
      <c r="G56" s="134"/>
      <c r="H56" s="134"/>
      <c r="I56" s="134"/>
      <c r="J56" s="134"/>
      <c r="K56" s="134"/>
      <c r="L56" s="134"/>
      <c r="M56" s="134"/>
      <c r="N56" s="80"/>
    </row>
    <row r="57" spans="2:14">
      <c r="C57" s="53"/>
      <c r="D57" s="133" t="s">
        <v>59</v>
      </c>
      <c r="E57" s="133"/>
      <c r="F57" s="133"/>
      <c r="G57" s="133"/>
      <c r="H57" s="133"/>
      <c r="I57" s="133"/>
      <c r="J57" s="133"/>
      <c r="K57" s="133"/>
      <c r="L57" s="133"/>
      <c r="M57" s="133"/>
      <c r="N57" s="80"/>
    </row>
    <row r="58" spans="2:14" ht="16.2">
      <c r="D58" s="127" t="s">
        <v>60</v>
      </c>
      <c r="E58" s="127"/>
      <c r="F58" s="129">
        <v>2019</v>
      </c>
      <c r="G58" s="130"/>
      <c r="H58" s="130"/>
      <c r="I58" s="130"/>
      <c r="J58" s="129" t="s">
        <v>96</v>
      </c>
      <c r="K58" s="130"/>
      <c r="L58" s="130"/>
      <c r="M58" s="130"/>
      <c r="N58" s="80"/>
    </row>
    <row r="59" spans="2:14" ht="20.399999999999999">
      <c r="D59" s="128"/>
      <c r="E59" s="128"/>
      <c r="F59" s="81" t="s">
        <v>61</v>
      </c>
      <c r="G59" s="82" t="s">
        <v>62</v>
      </c>
      <c r="H59" s="82" t="s">
        <v>63</v>
      </c>
      <c r="I59" s="82" t="s">
        <v>64</v>
      </c>
      <c r="J59" s="81" t="s">
        <v>61</v>
      </c>
      <c r="K59" s="82" t="s">
        <v>62</v>
      </c>
      <c r="L59" s="82" t="s">
        <v>99</v>
      </c>
      <c r="M59" s="82" t="s">
        <v>64</v>
      </c>
      <c r="N59" s="80"/>
    </row>
    <row r="60" spans="2:14">
      <c r="D60" s="109" t="s">
        <v>82</v>
      </c>
      <c r="E60" s="84"/>
      <c r="F60" s="85">
        <v>16752.099999999999</v>
      </c>
      <c r="G60" s="86">
        <v>460.2</v>
      </c>
      <c r="H60" s="87">
        <f>+G60+F60</f>
        <v>17212.3</v>
      </c>
      <c r="I60" s="88">
        <f>+F60/H60</f>
        <v>0.97326330589171695</v>
      </c>
      <c r="J60" s="85">
        <v>16427</v>
      </c>
      <c r="K60" s="86">
        <v>308.3</v>
      </c>
      <c r="L60" s="87">
        <f>+K60+J60</f>
        <v>16735.3</v>
      </c>
      <c r="M60" s="88">
        <f>+J60/L60</f>
        <v>0.9815778623627901</v>
      </c>
      <c r="N60" s="80"/>
    </row>
    <row r="61" spans="2:14">
      <c r="D61" s="109" t="s">
        <v>83</v>
      </c>
      <c r="E61" s="84"/>
      <c r="F61" s="85">
        <v>43020.1</v>
      </c>
      <c r="G61" s="86">
        <v>7702.8</v>
      </c>
      <c r="H61" s="87">
        <f t="shared" ref="H61:H65" si="14">+G61+F61</f>
        <v>50722.9</v>
      </c>
      <c r="I61" s="88">
        <f t="shared" ref="I61:I65" si="15">+F61/H61</f>
        <v>0.84813959769650393</v>
      </c>
      <c r="J61" s="85">
        <v>38657.699999999997</v>
      </c>
      <c r="K61" s="86">
        <v>4237.3</v>
      </c>
      <c r="L61" s="87">
        <f t="shared" ref="L61:L65" si="16">+K61+J61</f>
        <v>42895</v>
      </c>
      <c r="M61" s="88">
        <f t="shared" ref="M61:M65" si="17">+J61/L61</f>
        <v>0.90121692504953954</v>
      </c>
      <c r="N61" s="80"/>
    </row>
    <row r="62" spans="2:14">
      <c r="D62" s="109" t="s">
        <v>84</v>
      </c>
      <c r="E62" s="84"/>
      <c r="F62" s="85">
        <v>20888</v>
      </c>
      <c r="G62" s="86">
        <v>3499.4</v>
      </c>
      <c r="H62" s="87">
        <f t="shared" si="14"/>
        <v>24387.4</v>
      </c>
      <c r="I62" s="88">
        <f t="shared" si="15"/>
        <v>0.85650786881750407</v>
      </c>
      <c r="J62" s="85">
        <v>26074.2</v>
      </c>
      <c r="K62" s="86">
        <v>4520.8999999999996</v>
      </c>
      <c r="L62" s="87">
        <f t="shared" si="16"/>
        <v>30595.1</v>
      </c>
      <c r="M62" s="88">
        <f t="shared" si="17"/>
        <v>0.85223450814019241</v>
      </c>
      <c r="N62" s="80"/>
    </row>
    <row r="63" spans="2:14">
      <c r="D63" s="109" t="s">
        <v>85</v>
      </c>
      <c r="E63" s="84"/>
      <c r="F63" s="85">
        <v>5101.6000000000004</v>
      </c>
      <c r="G63" s="86">
        <v>588.29999999999995</v>
      </c>
      <c r="H63" s="87">
        <f t="shared" si="14"/>
        <v>5689.9000000000005</v>
      </c>
      <c r="I63" s="88">
        <f t="shared" si="15"/>
        <v>0.89660626724546999</v>
      </c>
      <c r="J63" s="85">
        <v>3811.2</v>
      </c>
      <c r="K63" s="86">
        <v>639.20000000000005</v>
      </c>
      <c r="L63" s="87">
        <f t="shared" si="16"/>
        <v>4450.3999999999996</v>
      </c>
      <c r="M63" s="88">
        <f t="shared" si="17"/>
        <v>0.85637246090239083</v>
      </c>
      <c r="N63" s="80"/>
    </row>
    <row r="64" spans="2:14">
      <c r="D64" s="110" t="s">
        <v>86</v>
      </c>
      <c r="E64" s="90"/>
      <c r="F64" s="91">
        <v>6511.8</v>
      </c>
      <c r="G64" s="92">
        <v>272.10000000000002</v>
      </c>
      <c r="H64" s="93">
        <f t="shared" si="14"/>
        <v>6783.9000000000005</v>
      </c>
      <c r="I64" s="94">
        <f t="shared" si="15"/>
        <v>0.95989032857206025</v>
      </c>
      <c r="J64" s="91">
        <v>4210.7</v>
      </c>
      <c r="K64" s="92">
        <v>136.5</v>
      </c>
      <c r="L64" s="93">
        <f t="shared" si="16"/>
        <v>4347.2</v>
      </c>
      <c r="M64" s="94">
        <f t="shared" si="17"/>
        <v>0.96860047846889952</v>
      </c>
      <c r="N64" s="80"/>
    </row>
    <row r="65" spans="2:14">
      <c r="D65" s="89" t="s">
        <v>2</v>
      </c>
      <c r="E65" s="90"/>
      <c r="F65" s="91">
        <f>SUM(F60:F64)</f>
        <v>92273.600000000006</v>
      </c>
      <c r="G65" s="92">
        <f>SUM(G60:G64)</f>
        <v>12522.8</v>
      </c>
      <c r="H65" s="93">
        <f t="shared" si="14"/>
        <v>104796.40000000001</v>
      </c>
      <c r="I65" s="94">
        <f t="shared" si="15"/>
        <v>0.88050352874717064</v>
      </c>
      <c r="J65" s="91">
        <v>89180.7</v>
      </c>
      <c r="K65" s="92">
        <v>9842.2000000000007</v>
      </c>
      <c r="L65" s="93">
        <f t="shared" si="16"/>
        <v>99022.9</v>
      </c>
      <c r="M65" s="94">
        <f t="shared" si="17"/>
        <v>0.90060682932937741</v>
      </c>
      <c r="N65" s="80"/>
    </row>
    <row r="66" spans="2:14">
      <c r="D66" s="76" t="s">
        <v>54</v>
      </c>
      <c r="E66" s="77" t="s">
        <v>103</v>
      </c>
      <c r="F66" s="76"/>
      <c r="G66" s="76"/>
      <c r="H66" s="76"/>
      <c r="I66" s="76"/>
      <c r="J66" s="76"/>
      <c r="K66" s="77"/>
      <c r="L66" s="77"/>
      <c r="M66" s="77"/>
      <c r="N66" s="80"/>
    </row>
    <row r="67" spans="2:14">
      <c r="D67" s="78" t="s">
        <v>55</v>
      </c>
      <c r="E67" s="79"/>
      <c r="F67" s="79"/>
      <c r="G67" s="79"/>
      <c r="N67" s="80"/>
    </row>
    <row r="68" spans="2:14">
      <c r="D68" s="25" t="s">
        <v>56</v>
      </c>
      <c r="E68" s="79"/>
      <c r="F68" s="79"/>
      <c r="G68" s="79"/>
      <c r="N68" s="80"/>
    </row>
    <row r="69" spans="2:14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2:14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1" spans="2:14" ht="16.8">
      <c r="B71" s="50" t="s">
        <v>87</v>
      </c>
      <c r="C71" s="80"/>
      <c r="D71" s="134" t="s">
        <v>101</v>
      </c>
      <c r="E71" s="134"/>
      <c r="F71" s="134"/>
      <c r="G71" s="134"/>
      <c r="H71" s="134"/>
      <c r="I71" s="134"/>
      <c r="J71" s="134"/>
      <c r="K71" s="134"/>
      <c r="L71" s="134"/>
      <c r="M71" s="134"/>
      <c r="N71" s="80"/>
    </row>
    <row r="72" spans="2:14">
      <c r="C72" s="53"/>
      <c r="D72" s="133" t="s">
        <v>59</v>
      </c>
      <c r="E72" s="133"/>
      <c r="F72" s="133"/>
      <c r="G72" s="133"/>
      <c r="H72" s="133"/>
      <c r="I72" s="133"/>
      <c r="J72" s="133"/>
      <c r="K72" s="133"/>
      <c r="L72" s="133"/>
      <c r="M72" s="133"/>
      <c r="N72" s="80"/>
    </row>
    <row r="73" spans="2:14" ht="16.2">
      <c r="D73" s="127" t="s">
        <v>60</v>
      </c>
      <c r="E73" s="127"/>
      <c r="F73" s="129">
        <v>2019</v>
      </c>
      <c r="G73" s="130"/>
      <c r="H73" s="130"/>
      <c r="I73" s="130"/>
      <c r="J73" s="129" t="s">
        <v>96</v>
      </c>
      <c r="K73" s="130"/>
      <c r="L73" s="130"/>
      <c r="M73" s="130"/>
      <c r="N73" s="80"/>
    </row>
    <row r="74" spans="2:14" ht="20.399999999999999">
      <c r="D74" s="128"/>
      <c r="E74" s="128"/>
      <c r="F74" s="81" t="s">
        <v>61</v>
      </c>
      <c r="G74" s="82" t="s">
        <v>62</v>
      </c>
      <c r="H74" s="82" t="s">
        <v>63</v>
      </c>
      <c r="I74" s="82" t="s">
        <v>64</v>
      </c>
      <c r="J74" s="81" t="s">
        <v>61</v>
      </c>
      <c r="K74" s="82" t="s">
        <v>62</v>
      </c>
      <c r="L74" s="82" t="s">
        <v>99</v>
      </c>
      <c r="M74" s="82" t="s">
        <v>64</v>
      </c>
    </row>
    <row r="75" spans="2:14">
      <c r="D75" s="109" t="s">
        <v>89</v>
      </c>
      <c r="E75" s="84"/>
      <c r="F75" s="85">
        <v>51861.2</v>
      </c>
      <c r="G75" s="86">
        <v>1231</v>
      </c>
      <c r="H75" s="87">
        <f>+G75+F75</f>
        <v>53092.2</v>
      </c>
      <c r="I75" s="88">
        <f>+F75/H75</f>
        <v>0.97681391993550837</v>
      </c>
      <c r="J75" s="85">
        <v>52829.8</v>
      </c>
      <c r="K75" s="86" t="s">
        <v>102</v>
      </c>
      <c r="L75" s="87" t="e">
        <f>+K75+J75</f>
        <v>#VALUE!</v>
      </c>
      <c r="M75" s="88" t="e">
        <f>+J75/L75</f>
        <v>#VALUE!</v>
      </c>
    </row>
    <row r="76" spans="2:14">
      <c r="D76" s="109" t="s">
        <v>90</v>
      </c>
      <c r="E76" s="84"/>
      <c r="F76" s="85">
        <v>29872.2</v>
      </c>
      <c r="G76" s="86">
        <v>1993.1</v>
      </c>
      <c r="H76" s="87">
        <f t="shared" ref="H76:H79" si="18">+G76+F76</f>
        <v>31865.3</v>
      </c>
      <c r="I76" s="88">
        <f t="shared" ref="I76:I79" si="19">+F76/H76</f>
        <v>0.93745233843710873</v>
      </c>
      <c r="J76" s="85">
        <v>27425.1</v>
      </c>
      <c r="K76" s="86" t="s">
        <v>102</v>
      </c>
      <c r="L76" s="87" t="e">
        <f t="shared" ref="L76:L79" si="20">+K76+J76</f>
        <v>#VALUE!</v>
      </c>
      <c r="M76" s="88" t="e">
        <f t="shared" ref="M76:M79" si="21">+J76/L76</f>
        <v>#VALUE!</v>
      </c>
    </row>
    <row r="77" spans="2:14">
      <c r="D77" s="109" t="s">
        <v>91</v>
      </c>
      <c r="E77" s="84"/>
      <c r="F77" s="85">
        <v>6697.6</v>
      </c>
      <c r="G77" s="86">
        <v>3412.2</v>
      </c>
      <c r="H77" s="87">
        <f t="shared" si="18"/>
        <v>10109.799999999999</v>
      </c>
      <c r="I77" s="88">
        <f t="shared" si="19"/>
        <v>0.66248590476567304</v>
      </c>
      <c r="J77" s="85">
        <v>6338.8</v>
      </c>
      <c r="K77" s="86">
        <v>1509.4</v>
      </c>
      <c r="L77" s="87">
        <f t="shared" si="20"/>
        <v>7848.2000000000007</v>
      </c>
      <c r="M77" s="88">
        <f t="shared" si="21"/>
        <v>0.80767564537091308</v>
      </c>
    </row>
    <row r="78" spans="2:14">
      <c r="D78" s="110" t="s">
        <v>92</v>
      </c>
      <c r="E78" s="90"/>
      <c r="F78" s="91">
        <v>3842.6</v>
      </c>
      <c r="G78" s="92">
        <v>5886.4</v>
      </c>
      <c r="H78" s="93">
        <f t="shared" si="18"/>
        <v>9729</v>
      </c>
      <c r="I78" s="94">
        <f t="shared" si="19"/>
        <v>0.39496351115222528</v>
      </c>
      <c r="J78" s="91">
        <v>2587.1</v>
      </c>
      <c r="K78" s="92">
        <v>8332.7999999999993</v>
      </c>
      <c r="L78" s="93">
        <f t="shared" si="20"/>
        <v>10919.9</v>
      </c>
      <c r="M78" s="94">
        <f t="shared" si="21"/>
        <v>0.23691608897517377</v>
      </c>
    </row>
    <row r="79" spans="2:14">
      <c r="D79" s="89" t="s">
        <v>2</v>
      </c>
      <c r="E79" s="90"/>
      <c r="F79" s="91">
        <f>SUM(F75:F78)</f>
        <v>92273.600000000006</v>
      </c>
      <c r="G79" s="92">
        <f>SUM(G75:G78)</f>
        <v>12522.699999999999</v>
      </c>
      <c r="H79" s="93">
        <f t="shared" si="18"/>
        <v>104796.3</v>
      </c>
      <c r="I79" s="94">
        <f t="shared" si="19"/>
        <v>0.88050436895195727</v>
      </c>
      <c r="J79" s="91">
        <v>89180.7</v>
      </c>
      <c r="K79" s="92">
        <v>9842.2000000000007</v>
      </c>
      <c r="L79" s="93">
        <f t="shared" si="20"/>
        <v>99022.9</v>
      </c>
      <c r="M79" s="94">
        <f t="shared" si="21"/>
        <v>0.90060682932937741</v>
      </c>
    </row>
    <row r="80" spans="2:14">
      <c r="D80" s="76" t="s">
        <v>54</v>
      </c>
      <c r="E80" s="77" t="s">
        <v>103</v>
      </c>
      <c r="F80" s="76"/>
      <c r="G80" s="76"/>
      <c r="H80" s="76"/>
      <c r="I80" s="76"/>
      <c r="J80" s="76"/>
      <c r="K80" s="77"/>
      <c r="L80" s="77"/>
      <c r="M80" s="77"/>
    </row>
    <row r="81" spans="4:7">
      <c r="D81" s="78" t="s">
        <v>55</v>
      </c>
      <c r="E81" s="79"/>
      <c r="F81" s="79"/>
      <c r="G81" s="79"/>
    </row>
    <row r="82" spans="4:7">
      <c r="D82" s="25" t="s">
        <v>56</v>
      </c>
      <c r="E82" s="79"/>
      <c r="F82" s="79"/>
      <c r="G82" s="79"/>
    </row>
  </sheetData>
  <mergeCells count="23">
    <mergeCell ref="D56:M56"/>
    <mergeCell ref="D2:N2"/>
    <mergeCell ref="D6:I6"/>
    <mergeCell ref="D7:I7"/>
    <mergeCell ref="D24:M24"/>
    <mergeCell ref="D25:M25"/>
    <mergeCell ref="D26:E27"/>
    <mergeCell ref="F26:I26"/>
    <mergeCell ref="J26:M26"/>
    <mergeCell ref="D40:M40"/>
    <mergeCell ref="D41:M41"/>
    <mergeCell ref="D42:E43"/>
    <mergeCell ref="F42:I42"/>
    <mergeCell ref="J42:M42"/>
    <mergeCell ref="D73:E74"/>
    <mergeCell ref="F73:I73"/>
    <mergeCell ref="J73:M73"/>
    <mergeCell ref="D57:M57"/>
    <mergeCell ref="D58:E59"/>
    <mergeCell ref="F58:I58"/>
    <mergeCell ref="J58:M58"/>
    <mergeCell ref="D71:M71"/>
    <mergeCell ref="D72:M7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A994C-CC81-4B60-9030-1934ED41AD6F}">
  <dimension ref="B2:T82"/>
  <sheetViews>
    <sheetView showGridLines="0" workbookViewId="0">
      <selection activeCell="I16" sqref="I16"/>
    </sheetView>
  </sheetViews>
  <sheetFormatPr defaultRowHeight="14.4"/>
  <cols>
    <col min="2" max="2" width="5.109375" customWidth="1"/>
    <col min="3" max="3" width="2.21875" customWidth="1"/>
    <col min="4" max="4" width="10.6640625" customWidth="1"/>
    <col min="5" max="5" width="10.44140625" customWidth="1"/>
    <col min="6" max="6" width="10.33203125" bestFit="1" customWidth="1"/>
    <col min="7" max="7" width="11.33203125" bestFit="1" customWidth="1"/>
  </cols>
  <sheetData>
    <row r="2" spans="2:20" ht="22.8">
      <c r="D2" s="135" t="s">
        <v>117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6" spans="2:20" ht="14.4" customHeight="1">
      <c r="B6" s="50" t="s">
        <v>38</v>
      </c>
      <c r="D6" s="136" t="s">
        <v>39</v>
      </c>
      <c r="E6" s="136"/>
      <c r="F6" s="136"/>
      <c r="G6" s="136"/>
      <c r="H6" s="136"/>
      <c r="I6" s="136"/>
      <c r="J6" s="51"/>
      <c r="K6" s="52"/>
      <c r="L6" s="52"/>
      <c r="M6" s="52"/>
      <c r="N6" s="52"/>
      <c r="O6" s="52"/>
    </row>
    <row r="7" spans="2:20">
      <c r="D7" s="133" t="s">
        <v>40</v>
      </c>
      <c r="E7" s="133"/>
      <c r="F7" s="133"/>
      <c r="G7" s="133"/>
      <c r="H7" s="133"/>
      <c r="I7" s="133"/>
      <c r="J7" s="53"/>
      <c r="K7" s="53"/>
      <c r="L7" s="53"/>
      <c r="M7" s="53"/>
      <c r="N7" s="53"/>
      <c r="O7" s="53"/>
    </row>
    <row r="8" spans="2:20" ht="4.8" customHeight="1">
      <c r="D8" s="54"/>
      <c r="E8" s="54"/>
      <c r="F8" s="54"/>
      <c r="G8" s="54"/>
      <c r="H8" s="54"/>
      <c r="I8" s="54"/>
      <c r="J8" s="54"/>
    </row>
    <row r="9" spans="2:20">
      <c r="D9" s="55" t="s">
        <v>41</v>
      </c>
      <c r="E9" s="56"/>
      <c r="F9" s="56">
        <v>2019</v>
      </c>
      <c r="G9" s="56" t="s">
        <v>42</v>
      </c>
      <c r="H9" s="56" t="s">
        <v>43</v>
      </c>
      <c r="I9" s="56" t="s">
        <v>44</v>
      </c>
      <c r="J9" s="57"/>
      <c r="K9" s="58"/>
      <c r="L9" s="106"/>
      <c r="M9" s="106"/>
      <c r="N9" s="106"/>
      <c r="O9" s="106"/>
      <c r="P9" s="102"/>
      <c r="Q9" s="102"/>
      <c r="R9" s="102"/>
      <c r="S9" s="102"/>
      <c r="T9" s="102"/>
    </row>
    <row r="10" spans="2:20">
      <c r="D10" s="61" t="s">
        <v>45</v>
      </c>
      <c r="E10" s="62"/>
      <c r="F10" s="63">
        <f>+F11+F14</f>
        <v>361185.9</v>
      </c>
      <c r="G10" s="63">
        <f t="shared" ref="G10:I10" si="0">+G11+G14</f>
        <v>375342.9</v>
      </c>
      <c r="H10" s="63">
        <f t="shared" si="0"/>
        <v>321952.2</v>
      </c>
      <c r="I10" s="63">
        <f t="shared" si="0"/>
        <v>337939.9</v>
      </c>
      <c r="J10" s="57"/>
      <c r="K10" s="58"/>
      <c r="L10" s="106"/>
      <c r="M10" s="106"/>
      <c r="N10" s="106"/>
      <c r="O10" s="106"/>
      <c r="P10" s="102"/>
      <c r="Q10" s="102"/>
      <c r="R10" s="102"/>
      <c r="S10" s="102"/>
      <c r="T10" s="102"/>
    </row>
    <row r="11" spans="2:20">
      <c r="D11" s="64" t="s">
        <v>46</v>
      </c>
      <c r="E11" s="65"/>
      <c r="F11" s="66">
        <f>+F12+F13</f>
        <v>208239.4</v>
      </c>
      <c r="G11" s="66">
        <f t="shared" ref="G11:I11" si="1">+G12+G13</f>
        <v>223315.4</v>
      </c>
      <c r="H11" s="66">
        <f t="shared" si="1"/>
        <v>110922</v>
      </c>
      <c r="I11" s="66">
        <f t="shared" si="1"/>
        <v>186054.8</v>
      </c>
      <c r="J11" s="57"/>
      <c r="K11" s="58"/>
      <c r="L11" s="106"/>
      <c r="M11" s="106"/>
      <c r="N11" s="106"/>
      <c r="O11" s="106"/>
      <c r="P11" s="102"/>
      <c r="Q11" s="102"/>
      <c r="R11" s="102"/>
      <c r="S11" s="102"/>
      <c r="T11" s="102"/>
    </row>
    <row r="12" spans="2:20">
      <c r="D12" s="111"/>
      <c r="E12" s="112" t="s">
        <v>47</v>
      </c>
      <c r="F12" s="66">
        <v>203895.4</v>
      </c>
      <c r="G12" s="66">
        <v>210040.4</v>
      </c>
      <c r="H12" s="66">
        <v>107029.8</v>
      </c>
      <c r="I12" s="66">
        <v>181620.8</v>
      </c>
      <c r="J12" s="67">
        <f>+I12/F12-1</f>
        <v>-0.10924523064277081</v>
      </c>
      <c r="K12" s="58"/>
      <c r="L12" s="106"/>
      <c r="M12" s="106"/>
      <c r="N12" s="106"/>
      <c r="O12" s="106"/>
      <c r="P12" s="102"/>
      <c r="Q12" s="102"/>
      <c r="R12" s="102"/>
      <c r="S12" s="102"/>
      <c r="T12" s="102"/>
    </row>
    <row r="13" spans="2:20">
      <c r="D13" s="111"/>
      <c r="E13" s="112" t="s">
        <v>48</v>
      </c>
      <c r="F13" s="66">
        <v>4344</v>
      </c>
      <c r="G13" s="66">
        <v>13275</v>
      </c>
      <c r="H13" s="66">
        <v>3892.2</v>
      </c>
      <c r="I13" s="66">
        <v>4434</v>
      </c>
      <c r="J13" s="57"/>
      <c r="K13" s="58"/>
      <c r="L13" s="106"/>
      <c r="M13" s="106"/>
      <c r="N13" s="106"/>
      <c r="O13" s="106"/>
      <c r="P13" s="102"/>
      <c r="Q13" s="102"/>
      <c r="R13" s="102"/>
      <c r="S13" s="102"/>
      <c r="T13" s="102"/>
    </row>
    <row r="14" spans="2:20">
      <c r="D14" s="113" t="s">
        <v>49</v>
      </c>
      <c r="E14" s="114"/>
      <c r="F14" s="70">
        <v>152946.5</v>
      </c>
      <c r="G14" s="70">
        <v>152027.5</v>
      </c>
      <c r="H14" s="70">
        <v>211030.2</v>
      </c>
      <c r="I14" s="70">
        <v>151885.1</v>
      </c>
      <c r="J14" s="57"/>
      <c r="K14" s="58"/>
      <c r="L14" s="106"/>
      <c r="M14" s="106"/>
      <c r="N14" s="106"/>
      <c r="O14" s="106"/>
      <c r="P14" s="102"/>
      <c r="Q14" s="102"/>
      <c r="R14" s="102"/>
      <c r="S14" s="102"/>
      <c r="T14" s="102"/>
    </row>
    <row r="15" spans="2:20">
      <c r="D15" s="111" t="s">
        <v>50</v>
      </c>
      <c r="E15" s="112"/>
      <c r="F15" s="71">
        <f>+F13/F11</f>
        <v>2.0860605629866396E-2</v>
      </c>
      <c r="G15" s="71">
        <f t="shared" ref="G15:I15" si="2">+G13/G11</f>
        <v>5.9445071858008895E-2</v>
      </c>
      <c r="H15" s="71">
        <f t="shared" si="2"/>
        <v>3.5089522367068748E-2</v>
      </c>
      <c r="I15" s="71">
        <f t="shared" si="2"/>
        <v>2.3831688298286312E-2</v>
      </c>
      <c r="J15" s="72">
        <f>100*(I15-F15)</f>
        <v>0.29710826684199165</v>
      </c>
      <c r="K15" s="58"/>
      <c r="L15" s="106"/>
      <c r="M15" s="106"/>
      <c r="N15" s="106"/>
      <c r="O15" s="106"/>
      <c r="P15" s="102"/>
      <c r="Q15" s="102"/>
      <c r="R15" s="102"/>
      <c r="S15" s="102"/>
      <c r="T15" s="102"/>
    </row>
    <row r="16" spans="2:20">
      <c r="D16" s="113" t="s">
        <v>51</v>
      </c>
      <c r="E16" s="114"/>
      <c r="F16" s="70">
        <v>164769</v>
      </c>
      <c r="G16" s="70">
        <v>162058.5</v>
      </c>
      <c r="H16" s="70">
        <v>77071.5</v>
      </c>
      <c r="I16" s="70">
        <v>146315.5</v>
      </c>
      <c r="J16" s="57"/>
      <c r="K16" s="58"/>
      <c r="L16" s="106"/>
      <c r="M16" s="106"/>
      <c r="N16" s="106"/>
      <c r="O16" s="106"/>
      <c r="P16" s="102"/>
      <c r="Q16" s="102"/>
      <c r="R16" s="102"/>
      <c r="S16" s="102"/>
      <c r="T16" s="102"/>
    </row>
    <row r="17" spans="2:20">
      <c r="D17" s="113"/>
      <c r="E17" s="114" t="s">
        <v>52</v>
      </c>
      <c r="F17" s="69">
        <f>+F16/F12</f>
        <v>0.80810552861908613</v>
      </c>
      <c r="G17" s="69">
        <f t="shared" ref="G17:I17" si="3">+G16/G12</f>
        <v>0.77155870965776108</v>
      </c>
      <c r="H17" s="69">
        <f t="shared" si="3"/>
        <v>0.72009384302315804</v>
      </c>
      <c r="I17" s="69">
        <f t="shared" si="3"/>
        <v>0.80560982002061443</v>
      </c>
      <c r="J17" s="57"/>
      <c r="K17" s="58"/>
      <c r="L17" s="106"/>
      <c r="M17" s="106"/>
      <c r="N17" s="106"/>
      <c r="O17" s="106"/>
      <c r="P17" s="102"/>
      <c r="Q17" s="102"/>
      <c r="R17" s="102"/>
      <c r="S17" s="102"/>
      <c r="T17" s="102"/>
    </row>
    <row r="18" spans="2:20">
      <c r="D18" s="115" t="s">
        <v>53</v>
      </c>
      <c r="E18" s="116"/>
      <c r="F18" s="75">
        <v>39126.400000000001</v>
      </c>
      <c r="G18" s="75">
        <v>47981.9</v>
      </c>
      <c r="H18" s="75">
        <v>29958.3</v>
      </c>
      <c r="I18" s="75">
        <v>35305.199999999997</v>
      </c>
      <c r="J18" s="57"/>
      <c r="K18" s="107"/>
      <c r="L18" s="106"/>
      <c r="M18" s="106"/>
      <c r="N18" s="106"/>
      <c r="O18" s="106"/>
      <c r="P18" s="102"/>
      <c r="Q18" s="102"/>
      <c r="R18" s="102"/>
      <c r="S18" s="102"/>
      <c r="T18" s="102"/>
    </row>
    <row r="19" spans="2:20">
      <c r="D19" s="76" t="s">
        <v>54</v>
      </c>
      <c r="E19" s="76"/>
      <c r="F19" s="76"/>
      <c r="G19" s="76"/>
      <c r="H19" s="76"/>
      <c r="I19" s="76"/>
      <c r="J19" s="76"/>
      <c r="K19" s="77"/>
      <c r="L19" s="108"/>
      <c r="M19" s="108"/>
      <c r="N19" s="108"/>
      <c r="O19" s="108"/>
      <c r="P19" s="102"/>
      <c r="Q19" s="102"/>
      <c r="R19" s="102"/>
      <c r="S19" s="102"/>
      <c r="T19" s="102"/>
    </row>
    <row r="20" spans="2:20">
      <c r="D20" s="78" t="s">
        <v>55</v>
      </c>
      <c r="E20" s="79"/>
      <c r="F20" s="79"/>
      <c r="G20" s="79"/>
      <c r="H20" s="79"/>
      <c r="I20" s="79"/>
      <c r="J20" s="79"/>
      <c r="L20" s="102"/>
      <c r="M20" s="102"/>
      <c r="N20" s="102"/>
      <c r="O20" s="102"/>
      <c r="P20" s="102"/>
      <c r="Q20" s="102"/>
      <c r="R20" s="102"/>
      <c r="S20" s="102"/>
      <c r="T20" s="102"/>
    </row>
    <row r="21" spans="2:20">
      <c r="D21" s="25" t="s">
        <v>56</v>
      </c>
      <c r="E21" s="79"/>
      <c r="F21" s="79"/>
      <c r="G21" s="79"/>
      <c r="H21" s="79"/>
      <c r="I21" s="79"/>
      <c r="J21" s="79"/>
      <c r="L21" s="102"/>
      <c r="M21" s="102"/>
      <c r="N21" s="102"/>
      <c r="O21" s="102"/>
      <c r="P21" s="102"/>
      <c r="Q21" s="102"/>
      <c r="R21" s="102"/>
      <c r="S21" s="102"/>
      <c r="T21" s="102"/>
    </row>
    <row r="24" spans="2:20" ht="16.8">
      <c r="B24" s="50" t="s">
        <v>57</v>
      </c>
      <c r="C24" s="80"/>
      <c r="D24" s="134" t="s">
        <v>97</v>
      </c>
      <c r="E24" s="134"/>
      <c r="F24" s="134"/>
      <c r="G24" s="134"/>
      <c r="H24" s="134"/>
      <c r="I24" s="134"/>
      <c r="J24" s="134"/>
      <c r="K24" s="134"/>
      <c r="L24" s="134"/>
      <c r="M24" s="134"/>
    </row>
    <row r="25" spans="2:20">
      <c r="C25" s="53"/>
      <c r="D25" s="133" t="s">
        <v>59</v>
      </c>
      <c r="E25" s="133"/>
      <c r="F25" s="133"/>
      <c r="G25" s="133"/>
      <c r="H25" s="133"/>
      <c r="I25" s="133"/>
      <c r="J25" s="133"/>
      <c r="K25" s="133"/>
      <c r="L25" s="133"/>
      <c r="M25" s="133"/>
    </row>
    <row r="26" spans="2:20" ht="16.2">
      <c r="C26" s="54"/>
      <c r="D26" s="127" t="s">
        <v>60</v>
      </c>
      <c r="E26" s="127"/>
      <c r="F26" s="129">
        <v>2019</v>
      </c>
      <c r="G26" s="130"/>
      <c r="H26" s="130"/>
      <c r="I26" s="130"/>
      <c r="J26" s="129" t="s">
        <v>96</v>
      </c>
      <c r="K26" s="130"/>
      <c r="L26" s="130"/>
      <c r="M26" s="130"/>
    </row>
    <row r="27" spans="2:20" ht="20.399999999999999">
      <c r="D27" s="128"/>
      <c r="E27" s="128"/>
      <c r="F27" s="81" t="s">
        <v>61</v>
      </c>
      <c r="G27" s="82" t="s">
        <v>62</v>
      </c>
      <c r="H27" s="82" t="s">
        <v>63</v>
      </c>
      <c r="I27" s="82" t="s">
        <v>64</v>
      </c>
      <c r="J27" s="81" t="s">
        <v>61</v>
      </c>
      <c r="K27" s="82" t="s">
        <v>62</v>
      </c>
      <c r="L27" s="82" t="s">
        <v>99</v>
      </c>
      <c r="M27" s="82" t="s">
        <v>64</v>
      </c>
    </row>
    <row r="28" spans="2:20">
      <c r="D28" s="109" t="s">
        <v>65</v>
      </c>
      <c r="E28" s="104"/>
      <c r="F28" s="85">
        <v>37166.6</v>
      </c>
      <c r="G28" s="86">
        <v>237.8</v>
      </c>
      <c r="H28" s="87">
        <f>+G28+F28</f>
        <v>37404.400000000001</v>
      </c>
      <c r="I28" s="88">
        <f>+F28/H28</f>
        <v>0.99364245917592575</v>
      </c>
      <c r="J28" s="85">
        <v>36929.699999999997</v>
      </c>
      <c r="K28" s="86" t="s">
        <v>120</v>
      </c>
      <c r="L28" s="87" t="e">
        <f>+K28+J28</f>
        <v>#VALUE!</v>
      </c>
      <c r="M28" s="88" t="e">
        <f>+J28/L28</f>
        <v>#VALUE!</v>
      </c>
    </row>
    <row r="29" spans="2:20">
      <c r="D29" s="109" t="s">
        <v>66</v>
      </c>
      <c r="E29" s="104"/>
      <c r="F29" s="85">
        <v>9342.2000000000007</v>
      </c>
      <c r="G29" s="86">
        <v>741.2</v>
      </c>
      <c r="H29" s="87">
        <f t="shared" ref="H29:H34" si="4">+G29+F29</f>
        <v>10083.400000000001</v>
      </c>
      <c r="I29" s="88">
        <f t="shared" ref="I29:I34" si="5">+F29/H29</f>
        <v>0.92649304797984799</v>
      </c>
      <c r="J29" s="85">
        <v>10931.8</v>
      </c>
      <c r="K29" s="86">
        <v>756.7</v>
      </c>
      <c r="L29" s="87">
        <f t="shared" ref="L29:L33" si="6">+K29+J29</f>
        <v>11688.5</v>
      </c>
      <c r="M29" s="88">
        <f t="shared" ref="M29:M34" si="7">+J29/L29</f>
        <v>0.93526115412585009</v>
      </c>
    </row>
    <row r="30" spans="2:20">
      <c r="D30" s="109" t="s">
        <v>67</v>
      </c>
      <c r="E30" s="104"/>
      <c r="F30" s="85">
        <v>1038</v>
      </c>
      <c r="G30" s="86" t="s">
        <v>120</v>
      </c>
      <c r="H30" s="87" t="e">
        <f t="shared" si="4"/>
        <v>#VALUE!</v>
      </c>
      <c r="I30" s="88" t="e">
        <f t="shared" si="5"/>
        <v>#VALUE!</v>
      </c>
      <c r="J30" s="85">
        <v>947.1</v>
      </c>
      <c r="K30" s="86" t="s">
        <v>120</v>
      </c>
      <c r="L30" s="87" t="e">
        <f t="shared" si="6"/>
        <v>#VALUE!</v>
      </c>
      <c r="M30" s="88" t="e">
        <f t="shared" si="7"/>
        <v>#VALUE!</v>
      </c>
    </row>
    <row r="31" spans="2:20">
      <c r="D31" s="109" t="s">
        <v>68</v>
      </c>
      <c r="E31" s="104"/>
      <c r="F31" s="85">
        <v>54237.2</v>
      </c>
      <c r="G31" s="86">
        <v>6961.7</v>
      </c>
      <c r="H31" s="87">
        <f t="shared" si="4"/>
        <v>61198.899999999994</v>
      </c>
      <c r="I31" s="88">
        <f t="shared" si="5"/>
        <v>0.88624468740451223</v>
      </c>
      <c r="J31" s="85">
        <v>52862.400000000001</v>
      </c>
      <c r="K31" s="86">
        <v>4705.7</v>
      </c>
      <c r="L31" s="87">
        <f t="shared" si="6"/>
        <v>57568.1</v>
      </c>
      <c r="M31" s="88">
        <f t="shared" si="7"/>
        <v>0.91825854943970708</v>
      </c>
    </row>
    <row r="32" spans="2:20">
      <c r="D32" s="109" t="s">
        <v>69</v>
      </c>
      <c r="E32" s="104"/>
      <c r="F32" s="85">
        <v>832.8</v>
      </c>
      <c r="G32" s="86">
        <v>219.6</v>
      </c>
      <c r="H32" s="87">
        <f t="shared" si="4"/>
        <v>1052.3999999999999</v>
      </c>
      <c r="I32" s="88">
        <f t="shared" si="5"/>
        <v>0.79133409350057016</v>
      </c>
      <c r="J32" s="85">
        <v>387.9</v>
      </c>
      <c r="K32" s="86" t="s">
        <v>120</v>
      </c>
      <c r="L32" s="87" t="e">
        <f t="shared" si="6"/>
        <v>#VALUE!</v>
      </c>
      <c r="M32" s="88" t="e">
        <f t="shared" si="7"/>
        <v>#VALUE!</v>
      </c>
    </row>
    <row r="33" spans="2:15">
      <c r="D33" s="110" t="s">
        <v>70</v>
      </c>
      <c r="E33" s="105"/>
      <c r="F33" s="91">
        <v>62152.3</v>
      </c>
      <c r="G33" s="92">
        <v>30966.1</v>
      </c>
      <c r="H33" s="93">
        <f t="shared" si="4"/>
        <v>93118.399999999994</v>
      </c>
      <c r="I33" s="94">
        <f t="shared" si="5"/>
        <v>0.66745455248371977</v>
      </c>
      <c r="J33" s="91">
        <v>44256.7</v>
      </c>
      <c r="K33" s="92">
        <v>29842.799999999999</v>
      </c>
      <c r="L33" s="93">
        <f t="shared" si="6"/>
        <v>74099.5</v>
      </c>
      <c r="M33" s="94">
        <f t="shared" si="7"/>
        <v>0.59726044035384851</v>
      </c>
    </row>
    <row r="34" spans="2:15">
      <c r="D34" s="89" t="s">
        <v>2</v>
      </c>
      <c r="E34" s="90"/>
      <c r="F34" s="91">
        <f t="shared" ref="F34:G34" si="8">SUM(F28:F33)</f>
        <v>164769.1</v>
      </c>
      <c r="G34" s="92">
        <f t="shared" si="8"/>
        <v>39126.400000000001</v>
      </c>
      <c r="H34" s="93">
        <f t="shared" si="4"/>
        <v>203895.5</v>
      </c>
      <c r="I34" s="94">
        <f t="shared" si="5"/>
        <v>0.80810562273321385</v>
      </c>
      <c r="J34" s="91">
        <v>146315.5</v>
      </c>
      <c r="K34" s="92">
        <v>35305.199999999997</v>
      </c>
      <c r="L34" s="93">
        <f t="shared" ref="L34" si="9">+K34+J34</f>
        <v>181620.7</v>
      </c>
      <c r="M34" s="94">
        <f t="shared" si="7"/>
        <v>0.80561026358779586</v>
      </c>
    </row>
    <row r="35" spans="2:15">
      <c r="D35" s="76" t="s">
        <v>54</v>
      </c>
      <c r="E35" s="77" t="s">
        <v>103</v>
      </c>
      <c r="F35" s="76"/>
      <c r="G35" s="76"/>
      <c r="H35" s="76"/>
      <c r="I35" s="76"/>
      <c r="J35" s="76"/>
      <c r="K35" s="77"/>
      <c r="L35" s="77"/>
      <c r="M35" s="77"/>
      <c r="N35" s="77"/>
      <c r="O35" s="77"/>
    </row>
    <row r="36" spans="2:15">
      <c r="D36" s="78" t="s">
        <v>55</v>
      </c>
      <c r="E36" s="79"/>
      <c r="F36" s="79"/>
      <c r="G36" s="79"/>
      <c r="O36" s="95"/>
    </row>
    <row r="37" spans="2:15">
      <c r="D37" s="25" t="s">
        <v>56</v>
      </c>
      <c r="E37" s="79"/>
      <c r="F37" s="79"/>
      <c r="G37" s="79"/>
      <c r="O37" s="95"/>
    </row>
    <row r="38" spans="2:15">
      <c r="O38" s="96"/>
    </row>
    <row r="40" spans="2:15" ht="16.8">
      <c r="B40" s="50" t="s">
        <v>71</v>
      </c>
      <c r="C40" s="80"/>
      <c r="D40" s="134" t="s">
        <v>98</v>
      </c>
      <c r="E40" s="134"/>
      <c r="F40" s="134"/>
      <c r="G40" s="134"/>
      <c r="H40" s="134"/>
      <c r="I40" s="134"/>
      <c r="J40" s="134"/>
      <c r="K40" s="134"/>
      <c r="L40" s="134"/>
      <c r="M40" s="134"/>
      <c r="N40" s="80"/>
    </row>
    <row r="41" spans="2:15">
      <c r="C41" s="53"/>
      <c r="D41" s="133" t="s">
        <v>59</v>
      </c>
      <c r="E41" s="133"/>
      <c r="F41" s="133"/>
      <c r="G41" s="133"/>
      <c r="H41" s="133"/>
      <c r="I41" s="133"/>
      <c r="J41" s="133"/>
      <c r="K41" s="133"/>
      <c r="L41" s="133"/>
      <c r="M41" s="133"/>
      <c r="N41" s="80"/>
    </row>
    <row r="42" spans="2:15" ht="16.2">
      <c r="D42" s="127" t="s">
        <v>73</v>
      </c>
      <c r="E42" s="127"/>
      <c r="F42" s="129">
        <v>2019</v>
      </c>
      <c r="G42" s="130"/>
      <c r="H42" s="130"/>
      <c r="I42" s="130"/>
      <c r="J42" s="129" t="s">
        <v>96</v>
      </c>
      <c r="K42" s="130"/>
      <c r="L42" s="130"/>
      <c r="M42" s="130"/>
      <c r="N42" s="80"/>
    </row>
    <row r="43" spans="2:15" ht="20.399999999999999">
      <c r="D43" s="128"/>
      <c r="E43" s="128"/>
      <c r="F43" s="81" t="s">
        <v>61</v>
      </c>
      <c r="G43" s="82" t="s">
        <v>62</v>
      </c>
      <c r="H43" s="82" t="s">
        <v>63</v>
      </c>
      <c r="I43" s="82" t="s">
        <v>64</v>
      </c>
      <c r="J43" s="81" t="s">
        <v>61</v>
      </c>
      <c r="K43" s="82" t="s">
        <v>62</v>
      </c>
      <c r="L43" s="82" t="s">
        <v>99</v>
      </c>
      <c r="M43" s="82" t="s">
        <v>64</v>
      </c>
      <c r="N43" s="80"/>
    </row>
    <row r="44" spans="2:15">
      <c r="D44" s="109" t="s">
        <v>74</v>
      </c>
      <c r="E44" s="84"/>
      <c r="F44" s="85">
        <v>2173.1999999999998</v>
      </c>
      <c r="G44" s="86">
        <v>2166.1</v>
      </c>
      <c r="H44" s="87">
        <f>+G44+F44</f>
        <v>4339.2999999999993</v>
      </c>
      <c r="I44" s="88">
        <f>+F44/H44</f>
        <v>0.50081810430253737</v>
      </c>
      <c r="J44" s="85"/>
      <c r="K44" s="86">
        <v>1583</v>
      </c>
      <c r="L44" s="87">
        <f>+K44+J44</f>
        <v>1583</v>
      </c>
      <c r="M44" s="88">
        <f>+J44/L44</f>
        <v>0</v>
      </c>
      <c r="N44" s="80"/>
    </row>
    <row r="45" spans="2:15">
      <c r="D45" s="109" t="s">
        <v>75</v>
      </c>
      <c r="E45" s="84"/>
      <c r="F45" s="85">
        <v>24584.400000000001</v>
      </c>
      <c r="G45" s="86">
        <v>33801</v>
      </c>
      <c r="H45" s="87">
        <f t="shared" ref="H45:H50" si="10">+G45+F45</f>
        <v>58385.4</v>
      </c>
      <c r="I45" s="88">
        <f t="shared" ref="I45:I50" si="11">+F45/H45</f>
        <v>0.42107102117995254</v>
      </c>
      <c r="J45" s="85">
        <v>21897.599999999999</v>
      </c>
      <c r="K45" s="86">
        <v>29502.6</v>
      </c>
      <c r="L45" s="87">
        <f t="shared" ref="L45:L50" si="12">+K45+J45</f>
        <v>51400.2</v>
      </c>
      <c r="M45" s="88">
        <f t="shared" ref="M45:M50" si="13">+J45/L45</f>
        <v>0.42602168863156176</v>
      </c>
      <c r="N45" s="80"/>
    </row>
    <row r="46" spans="2:15">
      <c r="D46" s="109" t="s">
        <v>76</v>
      </c>
      <c r="E46" s="84"/>
      <c r="F46" s="85">
        <v>81405.600000000006</v>
      </c>
      <c r="G46" s="86">
        <v>2856.7</v>
      </c>
      <c r="H46" s="87">
        <f t="shared" si="10"/>
        <v>84262.3</v>
      </c>
      <c r="I46" s="88">
        <f t="shared" si="11"/>
        <v>0.96609753116162278</v>
      </c>
      <c r="J46" s="85">
        <v>68678.3</v>
      </c>
      <c r="K46" s="86">
        <v>4219.6000000000004</v>
      </c>
      <c r="L46" s="87">
        <f t="shared" si="12"/>
        <v>72897.900000000009</v>
      </c>
      <c r="M46" s="88">
        <f t="shared" si="13"/>
        <v>0.94211630239005506</v>
      </c>
      <c r="N46" s="80"/>
    </row>
    <row r="47" spans="2:15">
      <c r="D47" s="109" t="s">
        <v>77</v>
      </c>
      <c r="E47" s="84"/>
      <c r="F47" s="85">
        <v>46009.7</v>
      </c>
      <c r="G47" s="86" t="s">
        <v>120</v>
      </c>
      <c r="H47" s="87" t="e">
        <f t="shared" si="10"/>
        <v>#VALUE!</v>
      </c>
      <c r="I47" s="88" t="e">
        <f t="shared" si="11"/>
        <v>#VALUE!</v>
      </c>
      <c r="J47" s="85">
        <v>45236.7</v>
      </c>
      <c r="K47" s="86" t="s">
        <v>120</v>
      </c>
      <c r="L47" s="87" t="e">
        <f t="shared" si="12"/>
        <v>#VALUE!</v>
      </c>
      <c r="M47" s="88" t="e">
        <f t="shared" si="13"/>
        <v>#VALUE!</v>
      </c>
      <c r="N47" s="80"/>
    </row>
    <row r="48" spans="2:15">
      <c r="D48" s="109" t="s">
        <v>78</v>
      </c>
      <c r="E48" s="84"/>
      <c r="F48" s="85">
        <v>9516.9</v>
      </c>
      <c r="G48" s="86">
        <v>302.60000000000002</v>
      </c>
      <c r="H48" s="87">
        <f t="shared" si="10"/>
        <v>9819.5</v>
      </c>
      <c r="I48" s="88">
        <f t="shared" si="11"/>
        <v>0.96918376699424613</v>
      </c>
      <c r="J48" s="85">
        <v>9712.1</v>
      </c>
      <c r="K48" s="86" t="s">
        <v>120</v>
      </c>
      <c r="L48" s="87" t="e">
        <f t="shared" si="12"/>
        <v>#VALUE!</v>
      </c>
      <c r="M48" s="88" t="e">
        <f t="shared" si="13"/>
        <v>#VALUE!</v>
      </c>
      <c r="N48" s="80"/>
    </row>
    <row r="49" spans="2:14">
      <c r="D49" s="110" t="s">
        <v>79</v>
      </c>
      <c r="E49" s="90"/>
      <c r="F49" s="91">
        <v>1079.3</v>
      </c>
      <c r="G49" s="92" t="s">
        <v>120</v>
      </c>
      <c r="H49" s="93" t="e">
        <f t="shared" si="10"/>
        <v>#VALUE!</v>
      </c>
      <c r="I49" s="94" t="e">
        <f t="shared" si="11"/>
        <v>#VALUE!</v>
      </c>
      <c r="J49" s="91">
        <v>790.8</v>
      </c>
      <c r="K49" s="92" t="s">
        <v>120</v>
      </c>
      <c r="L49" s="93" t="e">
        <f t="shared" si="12"/>
        <v>#VALUE!</v>
      </c>
      <c r="M49" s="94" t="e">
        <f t="shared" si="13"/>
        <v>#VALUE!</v>
      </c>
      <c r="N49" s="80"/>
    </row>
    <row r="50" spans="2:14">
      <c r="D50" s="89" t="s">
        <v>2</v>
      </c>
      <c r="E50" s="90"/>
      <c r="F50" s="91">
        <f t="shared" ref="F50:G50" si="14">SUM(F44:F49)</f>
        <v>164769.1</v>
      </c>
      <c r="G50" s="92">
        <f t="shared" si="14"/>
        <v>39126.399999999994</v>
      </c>
      <c r="H50" s="93">
        <f t="shared" si="10"/>
        <v>203895.5</v>
      </c>
      <c r="I50" s="94">
        <f t="shared" si="11"/>
        <v>0.80810562273321385</v>
      </c>
      <c r="J50" s="91">
        <v>146315.5</v>
      </c>
      <c r="K50" s="92">
        <v>35305.199999999997</v>
      </c>
      <c r="L50" s="93">
        <f t="shared" si="12"/>
        <v>181620.7</v>
      </c>
      <c r="M50" s="94">
        <f t="shared" si="13"/>
        <v>0.80561026358779586</v>
      </c>
      <c r="N50" s="80"/>
    </row>
    <row r="51" spans="2:14">
      <c r="D51" s="76" t="s">
        <v>54</v>
      </c>
      <c r="E51" s="77" t="s">
        <v>103</v>
      </c>
      <c r="F51" s="76"/>
      <c r="G51" s="76"/>
      <c r="H51" s="76"/>
      <c r="I51" s="76"/>
      <c r="J51" s="76"/>
      <c r="K51" s="77"/>
      <c r="L51" s="77"/>
      <c r="M51" s="77"/>
      <c r="N51" s="80"/>
    </row>
    <row r="52" spans="2:14">
      <c r="D52" s="78" t="s">
        <v>55</v>
      </c>
      <c r="E52" s="79"/>
      <c r="F52" s="79"/>
      <c r="G52" s="79"/>
      <c r="N52" s="80"/>
    </row>
    <row r="53" spans="2:14">
      <c r="D53" s="25" t="s">
        <v>56</v>
      </c>
      <c r="E53" s="79"/>
      <c r="F53" s="79"/>
      <c r="G53" s="79"/>
      <c r="N53" s="80"/>
    </row>
    <row r="54" spans="2:14"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2:14"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2:14" ht="16.8">
      <c r="B56" s="50" t="s">
        <v>80</v>
      </c>
      <c r="C56" s="80"/>
      <c r="D56" s="134" t="s">
        <v>100</v>
      </c>
      <c r="E56" s="134"/>
      <c r="F56" s="134"/>
      <c r="G56" s="134"/>
      <c r="H56" s="134"/>
      <c r="I56" s="134"/>
      <c r="J56" s="134"/>
      <c r="K56" s="134"/>
      <c r="L56" s="134"/>
      <c r="M56" s="134"/>
      <c r="N56" s="80"/>
    </row>
    <row r="57" spans="2:14">
      <c r="C57" s="53"/>
      <c r="D57" s="133" t="s">
        <v>59</v>
      </c>
      <c r="E57" s="133"/>
      <c r="F57" s="133"/>
      <c r="G57" s="133"/>
      <c r="H57" s="133"/>
      <c r="I57" s="133"/>
      <c r="J57" s="133"/>
      <c r="K57" s="133"/>
      <c r="L57" s="133"/>
      <c r="M57" s="133"/>
      <c r="N57" s="80"/>
    </row>
    <row r="58" spans="2:14" ht="16.2">
      <c r="D58" s="127" t="s">
        <v>60</v>
      </c>
      <c r="E58" s="127"/>
      <c r="F58" s="129">
        <v>2019</v>
      </c>
      <c r="G58" s="130"/>
      <c r="H58" s="130"/>
      <c r="I58" s="130"/>
      <c r="J58" s="129" t="s">
        <v>96</v>
      </c>
      <c r="K58" s="130"/>
      <c r="L58" s="130"/>
      <c r="M58" s="130"/>
      <c r="N58" s="80"/>
    </row>
    <row r="59" spans="2:14" ht="20.399999999999999">
      <c r="D59" s="128"/>
      <c r="E59" s="128"/>
      <c r="F59" s="81" t="s">
        <v>61</v>
      </c>
      <c r="G59" s="82" t="s">
        <v>62</v>
      </c>
      <c r="H59" s="82" t="s">
        <v>63</v>
      </c>
      <c r="I59" s="82" t="s">
        <v>64</v>
      </c>
      <c r="J59" s="81" t="s">
        <v>61</v>
      </c>
      <c r="K59" s="82" t="s">
        <v>62</v>
      </c>
      <c r="L59" s="82" t="s">
        <v>99</v>
      </c>
      <c r="M59" s="82" t="s">
        <v>64</v>
      </c>
      <c r="N59" s="80"/>
    </row>
    <row r="60" spans="2:14">
      <c r="D60" s="109" t="s">
        <v>82</v>
      </c>
      <c r="E60" s="84"/>
      <c r="F60" s="85">
        <v>38872.5</v>
      </c>
      <c r="G60" s="86">
        <v>1946.2</v>
      </c>
      <c r="H60" s="87">
        <f>+G60+F60</f>
        <v>40818.699999999997</v>
      </c>
      <c r="I60" s="88">
        <f>+F60/H60</f>
        <v>0.95232087254126174</v>
      </c>
      <c r="J60" s="85">
        <v>27451</v>
      </c>
      <c r="K60" s="86" t="s">
        <v>120</v>
      </c>
      <c r="L60" s="87" t="e">
        <f>+K60+J60</f>
        <v>#VALUE!</v>
      </c>
      <c r="M60" s="88" t="e">
        <f>+J60/L60</f>
        <v>#VALUE!</v>
      </c>
      <c r="N60" s="80"/>
    </row>
    <row r="61" spans="2:14">
      <c r="D61" s="109" t="s">
        <v>83</v>
      </c>
      <c r="E61" s="84"/>
      <c r="F61" s="85">
        <v>75272.800000000003</v>
      </c>
      <c r="G61" s="86">
        <v>21724.1</v>
      </c>
      <c r="H61" s="87">
        <f t="shared" ref="H61:H65" si="15">+G61+F61</f>
        <v>96996.9</v>
      </c>
      <c r="I61" s="88">
        <f t="shared" ref="I61:I65" si="16">+F61/H61</f>
        <v>0.776033048478869</v>
      </c>
      <c r="J61" s="85">
        <v>70379.8</v>
      </c>
      <c r="K61" s="86">
        <v>18453.099999999999</v>
      </c>
      <c r="L61" s="87">
        <f t="shared" ref="L61:L65" si="17">+K61+J61</f>
        <v>88832.9</v>
      </c>
      <c r="M61" s="88">
        <f t="shared" ref="M61:M65" si="18">+J61/L61</f>
        <v>0.79227178218880623</v>
      </c>
      <c r="N61" s="80"/>
    </row>
    <row r="62" spans="2:14">
      <c r="D62" s="109" t="s">
        <v>84</v>
      </c>
      <c r="E62" s="84"/>
      <c r="F62" s="85">
        <v>36410.1</v>
      </c>
      <c r="G62" s="86">
        <v>12456.1</v>
      </c>
      <c r="H62" s="87">
        <f t="shared" si="15"/>
        <v>48866.2</v>
      </c>
      <c r="I62" s="88">
        <f t="shared" si="16"/>
        <v>0.74509783858781731</v>
      </c>
      <c r="J62" s="85">
        <v>31389</v>
      </c>
      <c r="K62" s="86">
        <v>16264.4</v>
      </c>
      <c r="L62" s="87">
        <f t="shared" si="17"/>
        <v>47653.4</v>
      </c>
      <c r="M62" s="88">
        <f t="shared" si="18"/>
        <v>0.65869381827949314</v>
      </c>
      <c r="N62" s="80"/>
    </row>
    <row r="63" spans="2:14">
      <c r="D63" s="109" t="s">
        <v>85</v>
      </c>
      <c r="E63" s="84"/>
      <c r="F63" s="85">
        <v>5139.5</v>
      </c>
      <c r="G63" s="86">
        <v>2274.6</v>
      </c>
      <c r="H63" s="87">
        <f t="shared" si="15"/>
        <v>7414.1</v>
      </c>
      <c r="I63" s="88">
        <f t="shared" si="16"/>
        <v>0.69320618820895319</v>
      </c>
      <c r="J63" s="85">
        <v>9189</v>
      </c>
      <c r="K63" s="86">
        <v>587.79999999999995</v>
      </c>
      <c r="L63" s="87">
        <f t="shared" si="17"/>
        <v>9776.7999999999993</v>
      </c>
      <c r="M63" s="88">
        <f t="shared" si="18"/>
        <v>0.93987807871696272</v>
      </c>
      <c r="N63" s="80"/>
    </row>
    <row r="64" spans="2:14">
      <c r="D64" s="110" t="s">
        <v>86</v>
      </c>
      <c r="E64" s="90"/>
      <c r="F64" s="91">
        <v>9074.1</v>
      </c>
      <c r="G64" s="92">
        <v>725.4</v>
      </c>
      <c r="H64" s="93">
        <f t="shared" si="15"/>
        <v>9799.5</v>
      </c>
      <c r="I64" s="94">
        <f t="shared" si="16"/>
        <v>0.92597581509260685</v>
      </c>
      <c r="J64" s="91">
        <v>7906.8</v>
      </c>
      <c r="K64" s="92" t="s">
        <v>120</v>
      </c>
      <c r="L64" s="93" t="e">
        <f t="shared" si="17"/>
        <v>#VALUE!</v>
      </c>
      <c r="M64" s="94" t="e">
        <f t="shared" si="18"/>
        <v>#VALUE!</v>
      </c>
      <c r="N64" s="80"/>
    </row>
    <row r="65" spans="2:14">
      <c r="D65" s="89" t="s">
        <v>2</v>
      </c>
      <c r="E65" s="90"/>
      <c r="F65" s="91">
        <f>SUM(F60:F64)</f>
        <v>164769</v>
      </c>
      <c r="G65" s="92">
        <f>SUM(G60:G64)</f>
        <v>39126.400000000001</v>
      </c>
      <c r="H65" s="93">
        <f t="shared" si="15"/>
        <v>203895.4</v>
      </c>
      <c r="I65" s="94">
        <f t="shared" si="16"/>
        <v>0.80810552861908613</v>
      </c>
      <c r="J65" s="91">
        <v>146315.5</v>
      </c>
      <c r="K65" s="92">
        <v>35305.199999999997</v>
      </c>
      <c r="L65" s="93">
        <f t="shared" si="17"/>
        <v>181620.7</v>
      </c>
      <c r="M65" s="94">
        <f t="shared" si="18"/>
        <v>0.80561026358779586</v>
      </c>
      <c r="N65" s="80"/>
    </row>
    <row r="66" spans="2:14">
      <c r="D66" s="76" t="s">
        <v>54</v>
      </c>
      <c r="E66" s="77" t="s">
        <v>103</v>
      </c>
      <c r="F66" s="76"/>
      <c r="G66" s="76"/>
      <c r="H66" s="76"/>
      <c r="I66" s="76"/>
      <c r="J66" s="76"/>
      <c r="K66" s="77"/>
      <c r="L66" s="77"/>
      <c r="M66" s="77"/>
      <c r="N66" s="80"/>
    </row>
    <row r="67" spans="2:14">
      <c r="D67" s="78" t="s">
        <v>55</v>
      </c>
      <c r="E67" s="79"/>
      <c r="F67" s="79"/>
      <c r="G67" s="79"/>
      <c r="N67" s="80"/>
    </row>
    <row r="68" spans="2:14">
      <c r="D68" s="25" t="s">
        <v>56</v>
      </c>
      <c r="E68" s="79"/>
      <c r="F68" s="79"/>
      <c r="G68" s="79"/>
      <c r="N68" s="80"/>
    </row>
    <row r="69" spans="2:14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2:14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1" spans="2:14" ht="16.8">
      <c r="B71" s="50" t="s">
        <v>87</v>
      </c>
      <c r="C71" s="80"/>
      <c r="D71" s="134" t="s">
        <v>101</v>
      </c>
      <c r="E71" s="134"/>
      <c r="F71" s="134"/>
      <c r="G71" s="134"/>
      <c r="H71" s="134"/>
      <c r="I71" s="134"/>
      <c r="J71" s="134"/>
      <c r="K71" s="134"/>
      <c r="L71" s="134"/>
      <c r="M71" s="134"/>
      <c r="N71" s="80"/>
    </row>
    <row r="72" spans="2:14">
      <c r="C72" s="53"/>
      <c r="D72" s="133" t="s">
        <v>59</v>
      </c>
      <c r="E72" s="133"/>
      <c r="F72" s="133"/>
      <c r="G72" s="133"/>
      <c r="H72" s="133"/>
      <c r="I72" s="133"/>
      <c r="J72" s="133"/>
      <c r="K72" s="133"/>
      <c r="L72" s="133"/>
      <c r="M72" s="133"/>
      <c r="N72" s="80"/>
    </row>
    <row r="73" spans="2:14" ht="16.2">
      <c r="D73" s="127" t="s">
        <v>60</v>
      </c>
      <c r="E73" s="127"/>
      <c r="F73" s="129">
        <v>2019</v>
      </c>
      <c r="G73" s="130"/>
      <c r="H73" s="130"/>
      <c r="I73" s="130"/>
      <c r="J73" s="129" t="s">
        <v>96</v>
      </c>
      <c r="K73" s="130"/>
      <c r="L73" s="130"/>
      <c r="M73" s="130"/>
      <c r="N73" s="80"/>
    </row>
    <row r="74" spans="2:14" ht="20.399999999999999">
      <c r="D74" s="128"/>
      <c r="E74" s="128"/>
      <c r="F74" s="81" t="s">
        <v>61</v>
      </c>
      <c r="G74" s="82" t="s">
        <v>62</v>
      </c>
      <c r="H74" s="82" t="s">
        <v>63</v>
      </c>
      <c r="I74" s="82" t="s">
        <v>64</v>
      </c>
      <c r="J74" s="81" t="s">
        <v>61</v>
      </c>
      <c r="K74" s="82" t="s">
        <v>62</v>
      </c>
      <c r="L74" s="82" t="s">
        <v>99</v>
      </c>
      <c r="M74" s="82" t="s">
        <v>64</v>
      </c>
    </row>
    <row r="75" spans="2:14">
      <c r="D75" s="109" t="s">
        <v>89</v>
      </c>
      <c r="E75" s="84"/>
      <c r="F75" s="85">
        <v>67796.800000000003</v>
      </c>
      <c r="G75" s="86">
        <v>2221.1999999999998</v>
      </c>
      <c r="H75" s="87">
        <f>+G75+F75</f>
        <v>70018</v>
      </c>
      <c r="I75" s="88">
        <f>+F75/H75</f>
        <v>0.96827672884115512</v>
      </c>
      <c r="J75" s="85">
        <v>52300.5</v>
      </c>
      <c r="K75" s="86" t="s">
        <v>120</v>
      </c>
      <c r="L75" s="87" t="e">
        <f>+K75+J75</f>
        <v>#VALUE!</v>
      </c>
      <c r="M75" s="88" t="e">
        <f>+J75/L75</f>
        <v>#VALUE!</v>
      </c>
    </row>
    <row r="76" spans="2:14">
      <c r="D76" s="109" t="s">
        <v>90</v>
      </c>
      <c r="E76" s="84"/>
      <c r="F76" s="85">
        <v>74374.600000000006</v>
      </c>
      <c r="G76" s="86">
        <v>7978.1</v>
      </c>
      <c r="H76" s="87">
        <f t="shared" ref="H76:H79" si="19">+G76+F76</f>
        <v>82352.700000000012</v>
      </c>
      <c r="I76" s="88">
        <f t="shared" ref="I76:I79" si="20">+F76/H76</f>
        <v>0.90312278771673538</v>
      </c>
      <c r="J76" s="85">
        <v>69895.399999999994</v>
      </c>
      <c r="K76" s="86">
        <v>5221.6000000000004</v>
      </c>
      <c r="L76" s="87">
        <f t="shared" ref="L76:L79" si="21">+K76+J76</f>
        <v>75117</v>
      </c>
      <c r="M76" s="88">
        <f t="shared" ref="M76:M79" si="22">+J76/L76</f>
        <v>0.93048710678008961</v>
      </c>
    </row>
    <row r="77" spans="2:14">
      <c r="D77" s="109" t="s">
        <v>91</v>
      </c>
      <c r="E77" s="84"/>
      <c r="F77" s="85">
        <v>15974.3</v>
      </c>
      <c r="G77" s="86">
        <v>16076.8</v>
      </c>
      <c r="H77" s="87">
        <f t="shared" si="19"/>
        <v>32051.1</v>
      </c>
      <c r="I77" s="88">
        <f t="shared" si="20"/>
        <v>0.49840099091762841</v>
      </c>
      <c r="J77" s="85">
        <v>15173</v>
      </c>
      <c r="K77" s="86">
        <v>12108.8</v>
      </c>
      <c r="L77" s="87">
        <f t="shared" si="21"/>
        <v>27281.8</v>
      </c>
      <c r="M77" s="88">
        <f t="shared" si="22"/>
        <v>0.55615831799954552</v>
      </c>
    </row>
    <row r="78" spans="2:14">
      <c r="D78" s="110" t="s">
        <v>92</v>
      </c>
      <c r="E78" s="90"/>
      <c r="F78" s="91">
        <v>6623.4</v>
      </c>
      <c r="G78" s="92">
        <v>12850.3</v>
      </c>
      <c r="H78" s="93">
        <f t="shared" si="19"/>
        <v>19473.699999999997</v>
      </c>
      <c r="I78" s="94">
        <f t="shared" si="20"/>
        <v>0.34012026476735291</v>
      </c>
      <c r="J78" s="91">
        <v>8946.6</v>
      </c>
      <c r="K78" s="92">
        <v>17974.900000000001</v>
      </c>
      <c r="L78" s="93">
        <f t="shared" si="21"/>
        <v>26921.5</v>
      </c>
      <c r="M78" s="94">
        <f t="shared" si="22"/>
        <v>0.33232175027394462</v>
      </c>
    </row>
    <row r="79" spans="2:14">
      <c r="D79" s="89" t="s">
        <v>2</v>
      </c>
      <c r="E79" s="90"/>
      <c r="F79" s="91">
        <f>SUM(F75:F78)</f>
        <v>164769.1</v>
      </c>
      <c r="G79" s="92">
        <f>SUM(G75:G78)</f>
        <v>39126.399999999994</v>
      </c>
      <c r="H79" s="93">
        <f t="shared" si="19"/>
        <v>203895.5</v>
      </c>
      <c r="I79" s="94">
        <f t="shared" si="20"/>
        <v>0.80810562273321385</v>
      </c>
      <c r="J79" s="91">
        <v>146315.5</v>
      </c>
      <c r="K79" s="92">
        <v>35305.199999999997</v>
      </c>
      <c r="L79" s="93">
        <f t="shared" si="21"/>
        <v>181620.7</v>
      </c>
      <c r="M79" s="94">
        <f t="shared" si="22"/>
        <v>0.80561026358779586</v>
      </c>
    </row>
    <row r="80" spans="2:14">
      <c r="D80" s="76" t="s">
        <v>54</v>
      </c>
      <c r="E80" s="77" t="s">
        <v>103</v>
      </c>
      <c r="F80" s="76"/>
      <c r="G80" s="76"/>
      <c r="H80" s="76"/>
      <c r="I80" s="76"/>
      <c r="J80" s="76"/>
      <c r="K80" s="77"/>
      <c r="L80" s="77"/>
      <c r="M80" s="77"/>
    </row>
    <row r="81" spans="4:7">
      <c r="D81" s="78" t="s">
        <v>55</v>
      </c>
      <c r="E81" s="79"/>
      <c r="F81" s="79"/>
      <c r="G81" s="79"/>
    </row>
    <row r="82" spans="4:7">
      <c r="D82" s="25" t="s">
        <v>56</v>
      </c>
      <c r="E82" s="79"/>
      <c r="F82" s="79"/>
      <c r="G82" s="79"/>
    </row>
  </sheetData>
  <mergeCells count="23">
    <mergeCell ref="D56:M56"/>
    <mergeCell ref="D2:N2"/>
    <mergeCell ref="D6:I6"/>
    <mergeCell ref="D7:I7"/>
    <mergeCell ref="D24:M24"/>
    <mergeCell ref="D25:M25"/>
    <mergeCell ref="D26:E27"/>
    <mergeCell ref="F26:I26"/>
    <mergeCell ref="J26:M26"/>
    <mergeCell ref="D40:M40"/>
    <mergeCell ref="D41:M41"/>
    <mergeCell ref="D42:E43"/>
    <mergeCell ref="F42:I42"/>
    <mergeCell ref="J42:M42"/>
    <mergeCell ref="D73:E74"/>
    <mergeCell ref="F73:I73"/>
    <mergeCell ref="J73:M73"/>
    <mergeCell ref="D57:M57"/>
    <mergeCell ref="D58:E59"/>
    <mergeCell ref="F58:I58"/>
    <mergeCell ref="J58:M58"/>
    <mergeCell ref="D71:M71"/>
    <mergeCell ref="D72:M7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E7CD4-93BF-467E-A094-03A531CA5825}">
  <dimension ref="B2:Q82"/>
  <sheetViews>
    <sheetView showGridLines="0" workbookViewId="0">
      <selection activeCell="J14" sqref="J14"/>
    </sheetView>
  </sheetViews>
  <sheetFormatPr defaultRowHeight="14.4"/>
  <cols>
    <col min="2" max="2" width="5.109375" customWidth="1"/>
    <col min="3" max="3" width="2.21875" customWidth="1"/>
    <col min="4" max="4" width="10.6640625" customWidth="1"/>
    <col min="5" max="5" width="10.44140625" customWidth="1"/>
    <col min="6" max="6" width="10.33203125" bestFit="1" customWidth="1"/>
    <col min="7" max="7" width="11.33203125" bestFit="1" customWidth="1"/>
  </cols>
  <sheetData>
    <row r="2" spans="2:17" ht="22.8">
      <c r="D2" s="135" t="s">
        <v>118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6" spans="2:17" ht="14.4" customHeight="1">
      <c r="B6" s="50" t="s">
        <v>38</v>
      </c>
      <c r="D6" s="136" t="s">
        <v>39</v>
      </c>
      <c r="E6" s="136"/>
      <c r="F6" s="136"/>
      <c r="G6" s="136"/>
      <c r="H6" s="136"/>
      <c r="I6" s="136"/>
      <c r="J6" s="51"/>
      <c r="K6" s="52"/>
      <c r="L6" s="52"/>
      <c r="M6" s="52"/>
      <c r="N6" s="52"/>
      <c r="O6" s="52"/>
    </row>
    <row r="7" spans="2:17">
      <c r="D7" s="133" t="s">
        <v>40</v>
      </c>
      <c r="E7" s="133"/>
      <c r="F7" s="133"/>
      <c r="G7" s="133"/>
      <c r="H7" s="133"/>
      <c r="I7" s="133"/>
      <c r="J7" s="53"/>
      <c r="K7" s="53"/>
      <c r="L7" s="53"/>
      <c r="M7" s="53"/>
      <c r="N7" s="53"/>
      <c r="O7" s="53"/>
    </row>
    <row r="8" spans="2:17" ht="4.8" customHeight="1">
      <c r="D8" s="54"/>
      <c r="E8" s="54"/>
      <c r="F8" s="54"/>
      <c r="G8" s="54"/>
      <c r="H8" s="54"/>
      <c r="I8" s="54"/>
      <c r="J8" s="54"/>
    </row>
    <row r="9" spans="2:17">
      <c r="D9" s="55" t="s">
        <v>41</v>
      </c>
      <c r="E9" s="56"/>
      <c r="F9" s="56">
        <v>2019</v>
      </c>
      <c r="G9" s="56" t="s">
        <v>42</v>
      </c>
      <c r="H9" s="56" t="s">
        <v>43</v>
      </c>
      <c r="I9" s="56" t="s">
        <v>44</v>
      </c>
      <c r="J9" s="57"/>
      <c r="K9" s="58"/>
      <c r="L9" s="58"/>
      <c r="M9" s="59"/>
      <c r="N9" s="59"/>
      <c r="O9" s="59"/>
      <c r="P9" s="60"/>
      <c r="Q9" s="60"/>
    </row>
    <row r="10" spans="2:17">
      <c r="D10" s="61" t="s">
        <v>45</v>
      </c>
      <c r="E10" s="62"/>
      <c r="F10" s="63">
        <f>+F11+F14</f>
        <v>290568</v>
      </c>
      <c r="G10" s="63">
        <f t="shared" ref="G10:I10" si="0">+G11+G14</f>
        <v>318601.8</v>
      </c>
      <c r="H10" s="63">
        <f t="shared" si="0"/>
        <v>308168.69999999995</v>
      </c>
      <c r="I10" s="63">
        <f t="shared" si="0"/>
        <v>320268.90000000002</v>
      </c>
      <c r="J10" s="57"/>
      <c r="K10" s="58"/>
      <c r="L10" s="58"/>
      <c r="M10" s="59"/>
      <c r="N10" s="59"/>
      <c r="O10" s="59"/>
      <c r="P10" s="60"/>
      <c r="Q10" s="60"/>
    </row>
    <row r="11" spans="2:17">
      <c r="D11" s="64" t="s">
        <v>46</v>
      </c>
      <c r="E11" s="65"/>
      <c r="F11" s="66">
        <f>+F12+F13</f>
        <v>183949.5</v>
      </c>
      <c r="G11" s="66">
        <f t="shared" ref="G11:I11" si="1">+G12+G13</f>
        <v>216361.3</v>
      </c>
      <c r="H11" s="66">
        <f t="shared" si="1"/>
        <v>131646.29999999999</v>
      </c>
      <c r="I11" s="66">
        <f t="shared" si="1"/>
        <v>180712.1</v>
      </c>
      <c r="J11" s="57"/>
      <c r="K11" s="58"/>
      <c r="L11" s="58"/>
      <c r="M11" s="59"/>
      <c r="N11" s="59"/>
      <c r="O11" s="59"/>
      <c r="P11" s="60"/>
      <c r="Q11" s="60"/>
    </row>
    <row r="12" spans="2:17">
      <c r="D12" s="111"/>
      <c r="E12" s="112" t="s">
        <v>47</v>
      </c>
      <c r="F12" s="66">
        <v>181439.2</v>
      </c>
      <c r="G12" s="66">
        <v>208908.4</v>
      </c>
      <c r="H12" s="66">
        <v>131154.4</v>
      </c>
      <c r="I12" s="66">
        <v>174817.4</v>
      </c>
      <c r="J12" s="67">
        <f>+I12/F12-1</f>
        <v>-3.6495972204463101E-2</v>
      </c>
      <c r="K12" s="58"/>
      <c r="L12" s="58"/>
      <c r="M12" s="59"/>
      <c r="N12" s="59"/>
      <c r="O12" s="59"/>
      <c r="P12" s="60"/>
      <c r="Q12" s="60"/>
    </row>
    <row r="13" spans="2:17">
      <c r="D13" s="111"/>
      <c r="E13" s="112" t="s">
        <v>48</v>
      </c>
      <c r="F13" s="66">
        <v>2510.3000000000002</v>
      </c>
      <c r="G13" s="66">
        <v>7452.9</v>
      </c>
      <c r="H13" s="66">
        <v>491.9</v>
      </c>
      <c r="I13" s="66">
        <v>5894.7</v>
      </c>
      <c r="J13" s="57"/>
      <c r="K13" s="58"/>
      <c r="L13" s="58"/>
      <c r="M13" s="59"/>
      <c r="N13" s="59"/>
      <c r="O13" s="59"/>
      <c r="P13" s="60"/>
      <c r="Q13" s="60"/>
    </row>
    <row r="14" spans="2:17">
      <c r="D14" s="113" t="s">
        <v>49</v>
      </c>
      <c r="E14" s="114"/>
      <c r="F14" s="70">
        <v>106618.5</v>
      </c>
      <c r="G14" s="70">
        <v>102240.5</v>
      </c>
      <c r="H14" s="70">
        <v>176522.4</v>
      </c>
      <c r="I14" s="70">
        <v>139556.79999999999</v>
      </c>
      <c r="J14" s="67">
        <f>+I14/F14-1</f>
        <v>0.30893606644250293</v>
      </c>
      <c r="K14" s="58"/>
      <c r="L14" s="58"/>
      <c r="M14" s="58"/>
      <c r="N14" s="58"/>
      <c r="O14" s="58"/>
    </row>
    <row r="15" spans="2:17">
      <c r="D15" s="111" t="s">
        <v>50</v>
      </c>
      <c r="E15" s="112"/>
      <c r="F15" s="71">
        <f>+F13/F11</f>
        <v>1.3646680202990496E-2</v>
      </c>
      <c r="G15" s="71">
        <f t="shared" ref="G15:I15" si="2">+G13/G11</f>
        <v>3.444654843541798E-2</v>
      </c>
      <c r="H15" s="71">
        <f t="shared" si="2"/>
        <v>3.7365273463819343E-3</v>
      </c>
      <c r="I15" s="71">
        <f t="shared" si="2"/>
        <v>3.2619287806405876E-2</v>
      </c>
      <c r="J15" s="72">
        <f>100*(I15-F15)</f>
        <v>1.8972607603415383</v>
      </c>
      <c r="K15" s="58"/>
      <c r="L15" s="58"/>
      <c r="M15" s="58"/>
      <c r="N15" s="58"/>
      <c r="O15" s="58"/>
    </row>
    <row r="16" spans="2:17">
      <c r="D16" s="113" t="s">
        <v>51</v>
      </c>
      <c r="E16" s="114"/>
      <c r="F16" s="70">
        <v>152082.29999999999</v>
      </c>
      <c r="G16" s="70">
        <v>173890</v>
      </c>
      <c r="H16" s="70">
        <v>119739.8</v>
      </c>
      <c r="I16" s="70">
        <v>138510.20000000001</v>
      </c>
      <c r="J16" s="57"/>
      <c r="K16" s="58"/>
      <c r="L16" s="58"/>
      <c r="M16" s="58"/>
      <c r="N16" s="58"/>
      <c r="O16" s="58"/>
    </row>
    <row r="17" spans="2:15">
      <c r="D17" s="113"/>
      <c r="E17" s="114" t="s">
        <v>52</v>
      </c>
      <c r="F17" s="69">
        <f>+F16/F12</f>
        <v>0.83819979364988373</v>
      </c>
      <c r="G17" s="69">
        <f t="shared" ref="G17:I17" si="3">+G16/G12</f>
        <v>0.8323743803504311</v>
      </c>
      <c r="H17" s="69">
        <f t="shared" si="3"/>
        <v>0.91296822676174039</v>
      </c>
      <c r="I17" s="69">
        <f t="shared" si="3"/>
        <v>0.79231357976951955</v>
      </c>
      <c r="J17" s="57"/>
      <c r="K17" s="58"/>
      <c r="L17" s="58"/>
      <c r="M17" s="58"/>
      <c r="N17" s="58"/>
      <c r="O17" s="58"/>
    </row>
    <row r="18" spans="2:15">
      <c r="D18" s="115" t="s">
        <v>53</v>
      </c>
      <c r="E18" s="116"/>
      <c r="F18" s="75">
        <v>29356.9</v>
      </c>
      <c r="G18" s="75">
        <v>35018.400000000001</v>
      </c>
      <c r="H18" s="75">
        <v>11414.6</v>
      </c>
      <c r="I18" s="75">
        <v>36307.199999999997</v>
      </c>
      <c r="J18" s="57"/>
      <c r="K18" s="107"/>
      <c r="L18" s="58"/>
      <c r="M18" s="58"/>
      <c r="N18" s="58"/>
      <c r="O18" s="58"/>
    </row>
    <row r="19" spans="2:15">
      <c r="D19" s="76" t="s">
        <v>54</v>
      </c>
      <c r="E19" s="76"/>
      <c r="F19" s="76"/>
      <c r="G19" s="76"/>
      <c r="H19" s="76"/>
      <c r="I19" s="76"/>
      <c r="J19" s="76"/>
      <c r="K19" s="77"/>
      <c r="L19" s="77"/>
      <c r="M19" s="77"/>
      <c r="N19" s="77"/>
      <c r="O19" s="77"/>
    </row>
    <row r="20" spans="2:15">
      <c r="D20" s="78" t="s">
        <v>55</v>
      </c>
      <c r="E20" s="79"/>
      <c r="F20" s="79"/>
      <c r="G20" s="79"/>
      <c r="H20" s="79"/>
      <c r="I20" s="79"/>
      <c r="J20" s="79"/>
    </row>
    <row r="21" spans="2:15">
      <c r="D21" s="25" t="s">
        <v>56</v>
      </c>
      <c r="E21" s="79"/>
      <c r="F21" s="79"/>
      <c r="G21" s="79"/>
      <c r="H21" s="79"/>
      <c r="I21" s="79"/>
      <c r="J21" s="79"/>
    </row>
    <row r="24" spans="2:15" ht="16.8">
      <c r="B24" s="50" t="s">
        <v>57</v>
      </c>
      <c r="C24" s="80"/>
      <c r="D24" s="134" t="s">
        <v>97</v>
      </c>
      <c r="E24" s="134"/>
      <c r="F24" s="134"/>
      <c r="G24" s="134"/>
      <c r="H24" s="134"/>
      <c r="I24" s="134"/>
      <c r="J24" s="134"/>
      <c r="K24" s="134"/>
      <c r="L24" s="134"/>
      <c r="M24" s="134"/>
    </row>
    <row r="25" spans="2:15">
      <c r="C25" s="53"/>
      <c r="D25" s="133" t="s">
        <v>59</v>
      </c>
      <c r="E25" s="133"/>
      <c r="F25" s="133"/>
      <c r="G25" s="133"/>
      <c r="H25" s="133"/>
      <c r="I25" s="133"/>
      <c r="J25" s="133"/>
      <c r="K25" s="133"/>
      <c r="L25" s="133"/>
      <c r="M25" s="133"/>
    </row>
    <row r="26" spans="2:15" ht="16.2">
      <c r="C26" s="54"/>
      <c r="D26" s="127" t="s">
        <v>60</v>
      </c>
      <c r="E26" s="127"/>
      <c r="F26" s="129">
        <v>2019</v>
      </c>
      <c r="G26" s="130"/>
      <c r="H26" s="130"/>
      <c r="I26" s="130"/>
      <c r="J26" s="129" t="s">
        <v>96</v>
      </c>
      <c r="K26" s="130"/>
      <c r="L26" s="130"/>
      <c r="M26" s="130"/>
    </row>
    <row r="27" spans="2:15" ht="20.399999999999999">
      <c r="D27" s="128"/>
      <c r="E27" s="128"/>
      <c r="F27" s="81" t="s">
        <v>61</v>
      </c>
      <c r="G27" s="82" t="s">
        <v>62</v>
      </c>
      <c r="H27" s="82" t="s">
        <v>63</v>
      </c>
      <c r="I27" s="82" t="s">
        <v>64</v>
      </c>
      <c r="J27" s="81" t="s">
        <v>61</v>
      </c>
      <c r="K27" s="82" t="s">
        <v>62</v>
      </c>
      <c r="L27" s="82" t="s">
        <v>99</v>
      </c>
      <c r="M27" s="82" t="s">
        <v>64</v>
      </c>
    </row>
    <row r="28" spans="2:15">
      <c r="D28" s="109" t="s">
        <v>65</v>
      </c>
      <c r="E28" s="104"/>
      <c r="F28" s="85">
        <v>61201.599999999999</v>
      </c>
      <c r="G28" s="86" t="s">
        <v>120</v>
      </c>
      <c r="H28" s="87" t="e">
        <f>+G28+F28</f>
        <v>#VALUE!</v>
      </c>
      <c r="I28" s="88" t="e">
        <f>+F28/H28</f>
        <v>#VALUE!</v>
      </c>
      <c r="J28" s="85">
        <v>75596.100000000006</v>
      </c>
      <c r="K28" s="86" t="s">
        <v>120</v>
      </c>
      <c r="L28" s="87" t="e">
        <f>+K28+J28</f>
        <v>#VALUE!</v>
      </c>
      <c r="M28" s="88" t="e">
        <f>+J28/L28</f>
        <v>#VALUE!</v>
      </c>
    </row>
    <row r="29" spans="2:15">
      <c r="D29" s="109" t="s">
        <v>66</v>
      </c>
      <c r="E29" s="104"/>
      <c r="F29" s="85">
        <v>7056.6</v>
      </c>
      <c r="G29" s="86">
        <v>1063.5</v>
      </c>
      <c r="H29" s="87">
        <f t="shared" ref="H29:H34" si="4">+G29+F29</f>
        <v>8120.1</v>
      </c>
      <c r="I29" s="88">
        <f t="shared" ref="I29:I34" si="5">+F29/H29</f>
        <v>0.86902870654302289</v>
      </c>
      <c r="J29" s="85">
        <v>5226.8</v>
      </c>
      <c r="K29" s="86">
        <v>1210.4000000000001</v>
      </c>
      <c r="L29" s="87">
        <f t="shared" ref="L29:L33" si="6">+K29+J29</f>
        <v>6437.2000000000007</v>
      </c>
      <c r="M29" s="88">
        <f t="shared" ref="M29:M34" si="7">+J29/L29</f>
        <v>0.81196793636985021</v>
      </c>
    </row>
    <row r="30" spans="2:15">
      <c r="D30" s="109" t="s">
        <v>67</v>
      </c>
      <c r="E30" s="104"/>
      <c r="F30" s="85">
        <v>468.9</v>
      </c>
      <c r="G30" s="86" t="s">
        <v>120</v>
      </c>
      <c r="H30" s="87" t="e">
        <f t="shared" si="4"/>
        <v>#VALUE!</v>
      </c>
      <c r="I30" s="88" t="e">
        <f t="shared" si="5"/>
        <v>#VALUE!</v>
      </c>
      <c r="J30" s="85">
        <v>962.1</v>
      </c>
      <c r="K30" s="86" t="s">
        <v>120</v>
      </c>
      <c r="L30" s="87" t="e">
        <f t="shared" si="6"/>
        <v>#VALUE!</v>
      </c>
      <c r="M30" s="88" t="e">
        <f t="shared" si="7"/>
        <v>#VALUE!</v>
      </c>
    </row>
    <row r="31" spans="2:15">
      <c r="D31" s="109" t="s">
        <v>68</v>
      </c>
      <c r="E31" s="104"/>
      <c r="F31" s="85">
        <v>34562.1</v>
      </c>
      <c r="G31" s="86">
        <v>7133</v>
      </c>
      <c r="H31" s="87">
        <f t="shared" si="4"/>
        <v>41695.1</v>
      </c>
      <c r="I31" s="88">
        <f t="shared" si="5"/>
        <v>0.82892474175622555</v>
      </c>
      <c r="J31" s="85">
        <v>26564.3</v>
      </c>
      <c r="K31" s="86">
        <v>7020.6</v>
      </c>
      <c r="L31" s="87">
        <f t="shared" si="6"/>
        <v>33584.9</v>
      </c>
      <c r="M31" s="88">
        <f t="shared" si="7"/>
        <v>0.79095962768982486</v>
      </c>
    </row>
    <row r="32" spans="2:15">
      <c r="D32" s="109" t="s">
        <v>69</v>
      </c>
      <c r="E32" s="104"/>
      <c r="F32" s="85">
        <v>2133.6</v>
      </c>
      <c r="G32" s="86">
        <v>262.2</v>
      </c>
      <c r="H32" s="87">
        <f t="shared" si="4"/>
        <v>2395.7999999999997</v>
      </c>
      <c r="I32" s="88">
        <f t="shared" si="5"/>
        <v>0.89055847733533688</v>
      </c>
      <c r="J32" s="85"/>
      <c r="K32" s="86">
        <v>689.6</v>
      </c>
      <c r="L32" s="87">
        <f t="shared" si="6"/>
        <v>689.6</v>
      </c>
      <c r="M32" s="88">
        <f t="shared" si="7"/>
        <v>0</v>
      </c>
    </row>
    <row r="33" spans="2:15">
      <c r="D33" s="110" t="s">
        <v>70</v>
      </c>
      <c r="E33" s="105"/>
      <c r="F33" s="91">
        <v>46659.6</v>
      </c>
      <c r="G33" s="92">
        <v>20898.3</v>
      </c>
      <c r="H33" s="93">
        <f t="shared" si="4"/>
        <v>67557.899999999994</v>
      </c>
      <c r="I33" s="94">
        <f t="shared" si="5"/>
        <v>0.69066089976153788</v>
      </c>
      <c r="J33" s="91">
        <v>30161</v>
      </c>
      <c r="K33" s="92">
        <v>27386.6</v>
      </c>
      <c r="L33" s="93">
        <f t="shared" si="6"/>
        <v>57547.6</v>
      </c>
      <c r="M33" s="94">
        <f t="shared" si="7"/>
        <v>0.52410526242623501</v>
      </c>
    </row>
    <row r="34" spans="2:15">
      <c r="D34" s="89" t="s">
        <v>2</v>
      </c>
      <c r="E34" s="90"/>
      <c r="F34" s="91">
        <f t="shared" ref="F34:G34" si="8">SUM(F28:F33)</f>
        <v>152082.4</v>
      </c>
      <c r="G34" s="92">
        <f t="shared" si="8"/>
        <v>29357</v>
      </c>
      <c r="H34" s="93">
        <f t="shared" si="4"/>
        <v>181439.4</v>
      </c>
      <c r="I34" s="94">
        <f t="shared" si="5"/>
        <v>0.83819942085346399</v>
      </c>
      <c r="J34" s="91">
        <v>138510.20000000001</v>
      </c>
      <c r="K34" s="92">
        <v>36307.199999999997</v>
      </c>
      <c r="L34" s="93">
        <f t="shared" ref="L34" si="9">+K34+J34</f>
        <v>174817.40000000002</v>
      </c>
      <c r="M34" s="94">
        <f t="shared" si="7"/>
        <v>0.79231357976951944</v>
      </c>
    </row>
    <row r="35" spans="2:15">
      <c r="D35" s="76" t="s">
        <v>54</v>
      </c>
      <c r="E35" s="77" t="s">
        <v>103</v>
      </c>
      <c r="F35" s="76"/>
      <c r="G35" s="76"/>
      <c r="H35" s="76"/>
      <c r="I35" s="76"/>
      <c r="J35" s="76"/>
      <c r="K35" s="77"/>
      <c r="L35" s="77"/>
      <c r="M35" s="77"/>
      <c r="N35" s="77"/>
      <c r="O35" s="77"/>
    </row>
    <row r="36" spans="2:15">
      <c r="D36" s="78" t="s">
        <v>55</v>
      </c>
      <c r="E36" s="79"/>
      <c r="F36" s="79"/>
      <c r="G36" s="79"/>
      <c r="O36" s="95"/>
    </row>
    <row r="37" spans="2:15">
      <c r="D37" s="25" t="s">
        <v>56</v>
      </c>
      <c r="E37" s="79"/>
      <c r="F37" s="79"/>
      <c r="G37" s="79"/>
      <c r="O37" s="95"/>
    </row>
    <row r="38" spans="2:15">
      <c r="O38" s="96"/>
    </row>
    <row r="40" spans="2:15" ht="16.8">
      <c r="B40" s="50" t="s">
        <v>71</v>
      </c>
      <c r="C40" s="80"/>
      <c r="D40" s="134" t="s">
        <v>98</v>
      </c>
      <c r="E40" s="134"/>
      <c r="F40" s="134"/>
      <c r="G40" s="134"/>
      <c r="H40" s="134"/>
      <c r="I40" s="134"/>
      <c r="J40" s="134"/>
      <c r="K40" s="134"/>
      <c r="L40" s="134"/>
      <c r="M40" s="134"/>
      <c r="N40" s="80"/>
    </row>
    <row r="41" spans="2:15">
      <c r="C41" s="53"/>
      <c r="D41" s="133" t="s">
        <v>59</v>
      </c>
      <c r="E41" s="133"/>
      <c r="F41" s="133"/>
      <c r="G41" s="133"/>
      <c r="H41" s="133"/>
      <c r="I41" s="133"/>
      <c r="J41" s="133"/>
      <c r="K41" s="133"/>
      <c r="L41" s="133"/>
      <c r="M41" s="133"/>
      <c r="N41" s="80"/>
    </row>
    <row r="42" spans="2:15" ht="16.2">
      <c r="D42" s="127" t="s">
        <v>73</v>
      </c>
      <c r="E42" s="127"/>
      <c r="F42" s="129">
        <v>2019</v>
      </c>
      <c r="G42" s="130"/>
      <c r="H42" s="130"/>
      <c r="I42" s="130"/>
      <c r="J42" s="129" t="s">
        <v>96</v>
      </c>
      <c r="K42" s="130"/>
      <c r="L42" s="130"/>
      <c r="M42" s="130"/>
      <c r="N42" s="80"/>
    </row>
    <row r="43" spans="2:15" ht="20.399999999999999">
      <c r="D43" s="128"/>
      <c r="E43" s="128"/>
      <c r="F43" s="81" t="s">
        <v>61</v>
      </c>
      <c r="G43" s="82" t="s">
        <v>62</v>
      </c>
      <c r="H43" s="82" t="s">
        <v>63</v>
      </c>
      <c r="I43" s="82" t="s">
        <v>64</v>
      </c>
      <c r="J43" s="81" t="s">
        <v>61</v>
      </c>
      <c r="K43" s="82" t="s">
        <v>62</v>
      </c>
      <c r="L43" s="82" t="s">
        <v>99</v>
      </c>
      <c r="M43" s="82" t="s">
        <v>64</v>
      </c>
      <c r="N43" s="80"/>
    </row>
    <row r="44" spans="2:15">
      <c r="D44" s="109" t="s">
        <v>74</v>
      </c>
      <c r="E44" s="84"/>
      <c r="F44" s="85">
        <v>2856.5</v>
      </c>
      <c r="G44" s="86">
        <v>2952.8</v>
      </c>
      <c r="H44" s="87">
        <f>+G44+F44</f>
        <v>5809.3</v>
      </c>
      <c r="I44" s="88">
        <f>+F44/H44</f>
        <v>0.49171156593737625</v>
      </c>
      <c r="J44" s="85">
        <v>1936.4</v>
      </c>
      <c r="K44" s="86">
        <v>569.1</v>
      </c>
      <c r="L44" s="87">
        <f>+K44+J44</f>
        <v>2505.5</v>
      </c>
      <c r="M44" s="88">
        <f>+J44/L44</f>
        <v>0.77285970864098985</v>
      </c>
      <c r="N44" s="80"/>
    </row>
    <row r="45" spans="2:15">
      <c r="D45" s="109" t="s">
        <v>75</v>
      </c>
      <c r="E45" s="84"/>
      <c r="F45" s="85">
        <v>37001.199999999997</v>
      </c>
      <c r="G45" s="86">
        <v>19695.900000000001</v>
      </c>
      <c r="H45" s="87">
        <f t="shared" ref="H45:H50" si="10">+G45+F45</f>
        <v>56697.1</v>
      </c>
      <c r="I45" s="88">
        <f t="shared" ref="I45:I50" si="11">+F45/H45</f>
        <v>0.65261186198235888</v>
      </c>
      <c r="J45" s="85">
        <v>35951.300000000003</v>
      </c>
      <c r="K45" s="86">
        <v>28093.7</v>
      </c>
      <c r="L45" s="87">
        <f t="shared" ref="L45:L50" si="12">+K45+J45</f>
        <v>64045</v>
      </c>
      <c r="M45" s="88">
        <f t="shared" ref="M45:M50" si="13">+J45/L45</f>
        <v>0.56134436724178316</v>
      </c>
      <c r="N45" s="80"/>
    </row>
    <row r="46" spans="2:15">
      <c r="D46" s="109" t="s">
        <v>76</v>
      </c>
      <c r="E46" s="84"/>
      <c r="F46" s="85">
        <v>58926.7</v>
      </c>
      <c r="G46" s="86">
        <v>6708.2</v>
      </c>
      <c r="H46" s="87">
        <f t="shared" si="10"/>
        <v>65634.899999999994</v>
      </c>
      <c r="I46" s="88">
        <f t="shared" si="11"/>
        <v>0.89779522784372345</v>
      </c>
      <c r="J46" s="85">
        <v>44546.3</v>
      </c>
      <c r="K46" s="86">
        <v>7644.4</v>
      </c>
      <c r="L46" s="87">
        <f t="shared" si="12"/>
        <v>52190.700000000004</v>
      </c>
      <c r="M46" s="88">
        <f t="shared" si="13"/>
        <v>0.85352946022950449</v>
      </c>
      <c r="N46" s="80"/>
    </row>
    <row r="47" spans="2:15">
      <c r="D47" s="109" t="s">
        <v>77</v>
      </c>
      <c r="E47" s="84"/>
      <c r="F47" s="85">
        <v>44078.8</v>
      </c>
      <c r="G47" s="86" t="s">
        <v>120</v>
      </c>
      <c r="H47" s="87" t="e">
        <f t="shared" si="10"/>
        <v>#VALUE!</v>
      </c>
      <c r="I47" s="88" t="e">
        <f t="shared" si="11"/>
        <v>#VALUE!</v>
      </c>
      <c r="J47" s="85">
        <v>50258.7</v>
      </c>
      <c r="K47" s="86" t="s">
        <v>120</v>
      </c>
      <c r="L47" s="87" t="e">
        <f t="shared" si="12"/>
        <v>#VALUE!</v>
      </c>
      <c r="M47" s="88" t="e">
        <f t="shared" si="13"/>
        <v>#VALUE!</v>
      </c>
      <c r="N47" s="80"/>
    </row>
    <row r="48" spans="2:15">
      <c r="D48" s="109" t="s">
        <v>78</v>
      </c>
      <c r="E48" s="84"/>
      <c r="F48" s="85">
        <v>8145.7</v>
      </c>
      <c r="G48" s="86" t="s">
        <v>120</v>
      </c>
      <c r="H48" s="87" t="e">
        <f t="shared" si="10"/>
        <v>#VALUE!</v>
      </c>
      <c r="I48" s="88" t="e">
        <f t="shared" si="11"/>
        <v>#VALUE!</v>
      </c>
      <c r="J48" s="85">
        <v>5817.5</v>
      </c>
      <c r="K48" s="86" t="s">
        <v>120</v>
      </c>
      <c r="L48" s="87" t="e">
        <f t="shared" si="12"/>
        <v>#VALUE!</v>
      </c>
      <c r="M48" s="88" t="e">
        <f t="shared" si="13"/>
        <v>#VALUE!</v>
      </c>
      <c r="N48" s="80"/>
    </row>
    <row r="49" spans="2:14">
      <c r="D49" s="110" t="s">
        <v>79</v>
      </c>
      <c r="E49" s="90"/>
      <c r="F49" s="91">
        <v>1073.4000000000001</v>
      </c>
      <c r="G49" s="92" t="s">
        <v>120</v>
      </c>
      <c r="H49" s="93" t="e">
        <f t="shared" si="10"/>
        <v>#VALUE!</v>
      </c>
      <c r="I49" s="94" t="e">
        <f t="shared" si="11"/>
        <v>#VALUE!</v>
      </c>
      <c r="J49" s="91"/>
      <c r="K49" s="92"/>
      <c r="L49" s="93">
        <f t="shared" si="12"/>
        <v>0</v>
      </c>
      <c r="M49" s="94" t="e">
        <f t="shared" si="13"/>
        <v>#DIV/0!</v>
      </c>
      <c r="N49" s="80"/>
    </row>
    <row r="50" spans="2:14">
      <c r="D50" s="89" t="s">
        <v>2</v>
      </c>
      <c r="E50" s="90"/>
      <c r="F50" s="91">
        <f t="shared" ref="F50:G50" si="14">SUM(F44:F49)</f>
        <v>152082.30000000002</v>
      </c>
      <c r="G50" s="92">
        <f t="shared" si="14"/>
        <v>29356.9</v>
      </c>
      <c r="H50" s="93">
        <f t="shared" si="10"/>
        <v>181439.2</v>
      </c>
      <c r="I50" s="94">
        <f t="shared" si="11"/>
        <v>0.83819979364988384</v>
      </c>
      <c r="J50" s="91">
        <v>138510.20000000001</v>
      </c>
      <c r="K50" s="92">
        <v>36307.199999999997</v>
      </c>
      <c r="L50" s="93">
        <f t="shared" si="12"/>
        <v>174817.40000000002</v>
      </c>
      <c r="M50" s="94">
        <f t="shared" si="13"/>
        <v>0.79231357976951944</v>
      </c>
      <c r="N50" s="80"/>
    </row>
    <row r="51" spans="2:14">
      <c r="D51" s="76" t="s">
        <v>54</v>
      </c>
      <c r="E51" s="77" t="s">
        <v>103</v>
      </c>
      <c r="F51" s="76"/>
      <c r="G51" s="76"/>
      <c r="H51" s="76"/>
      <c r="I51" s="76"/>
      <c r="J51" s="76"/>
      <c r="K51" s="77"/>
      <c r="L51" s="77"/>
      <c r="M51" s="77"/>
      <c r="N51" s="80"/>
    </row>
    <row r="52" spans="2:14">
      <c r="D52" s="78" t="s">
        <v>55</v>
      </c>
      <c r="E52" s="79"/>
      <c r="F52" s="79"/>
      <c r="G52" s="79"/>
      <c r="N52" s="80"/>
    </row>
    <row r="53" spans="2:14">
      <c r="D53" s="25" t="s">
        <v>56</v>
      </c>
      <c r="E53" s="79"/>
      <c r="F53" s="79"/>
      <c r="G53" s="79"/>
      <c r="N53" s="80"/>
    </row>
    <row r="54" spans="2:14"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2:14"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2:14" ht="16.8">
      <c r="B56" s="50" t="s">
        <v>80</v>
      </c>
      <c r="C56" s="80"/>
      <c r="D56" s="134" t="s">
        <v>100</v>
      </c>
      <c r="E56" s="134"/>
      <c r="F56" s="134"/>
      <c r="G56" s="134"/>
      <c r="H56" s="134"/>
      <c r="I56" s="134"/>
      <c r="J56" s="134"/>
      <c r="K56" s="134"/>
      <c r="L56" s="134"/>
      <c r="M56" s="134"/>
      <c r="N56" s="80"/>
    </row>
    <row r="57" spans="2:14">
      <c r="C57" s="53"/>
      <c r="D57" s="133" t="s">
        <v>59</v>
      </c>
      <c r="E57" s="133"/>
      <c r="F57" s="133"/>
      <c r="G57" s="133"/>
      <c r="H57" s="133"/>
      <c r="I57" s="133"/>
      <c r="J57" s="133"/>
      <c r="K57" s="133"/>
      <c r="L57" s="133"/>
      <c r="M57" s="133"/>
      <c r="N57" s="80"/>
    </row>
    <row r="58" spans="2:14" ht="16.2">
      <c r="D58" s="127" t="s">
        <v>60</v>
      </c>
      <c r="E58" s="127"/>
      <c r="F58" s="129">
        <v>2019</v>
      </c>
      <c r="G58" s="130"/>
      <c r="H58" s="130"/>
      <c r="I58" s="130"/>
      <c r="J58" s="129" t="s">
        <v>96</v>
      </c>
      <c r="K58" s="130"/>
      <c r="L58" s="130"/>
      <c r="M58" s="130"/>
      <c r="N58" s="80"/>
    </row>
    <row r="59" spans="2:14" ht="20.399999999999999">
      <c r="D59" s="128"/>
      <c r="E59" s="128"/>
      <c r="F59" s="81" t="s">
        <v>61</v>
      </c>
      <c r="G59" s="82" t="s">
        <v>62</v>
      </c>
      <c r="H59" s="82" t="s">
        <v>63</v>
      </c>
      <c r="I59" s="82" t="s">
        <v>64</v>
      </c>
      <c r="J59" s="81" t="s">
        <v>61</v>
      </c>
      <c r="K59" s="82" t="s">
        <v>62</v>
      </c>
      <c r="L59" s="82" t="s">
        <v>99</v>
      </c>
      <c r="M59" s="82" t="s">
        <v>64</v>
      </c>
      <c r="N59" s="80"/>
    </row>
    <row r="60" spans="2:14">
      <c r="D60" s="109" t="s">
        <v>82</v>
      </c>
      <c r="E60" s="84"/>
      <c r="F60" s="85">
        <v>32134.400000000001</v>
      </c>
      <c r="G60" s="86">
        <v>1656.4</v>
      </c>
      <c r="H60" s="87">
        <f>+G60+F60</f>
        <v>33790.800000000003</v>
      </c>
      <c r="I60" s="88">
        <f>+F60/H60</f>
        <v>0.95098074031985036</v>
      </c>
      <c r="J60" s="85">
        <v>36635.5</v>
      </c>
      <c r="K60" s="86">
        <v>557.4</v>
      </c>
      <c r="L60" s="87">
        <f>+K60+J60</f>
        <v>37192.9</v>
      </c>
      <c r="M60" s="88">
        <f>+J60/L60</f>
        <v>0.98501326866149186</v>
      </c>
      <c r="N60" s="80"/>
    </row>
    <row r="61" spans="2:14">
      <c r="D61" s="109" t="s">
        <v>83</v>
      </c>
      <c r="E61" s="84"/>
      <c r="F61" s="85">
        <v>72645</v>
      </c>
      <c r="G61" s="86">
        <v>17912.099999999999</v>
      </c>
      <c r="H61" s="87">
        <f t="shared" ref="H61:H65" si="15">+G61+F61</f>
        <v>90557.1</v>
      </c>
      <c r="I61" s="88">
        <f t="shared" ref="I61:I65" si="16">+F61/H61</f>
        <v>0.8022010422153536</v>
      </c>
      <c r="J61" s="85">
        <v>61570.7</v>
      </c>
      <c r="K61" s="86">
        <v>22673.7</v>
      </c>
      <c r="L61" s="87">
        <f t="shared" ref="L61:L65" si="17">+K61+J61</f>
        <v>84244.4</v>
      </c>
      <c r="M61" s="88">
        <f t="shared" ref="M61:M65" si="18">+J61/L61</f>
        <v>0.73085807483939591</v>
      </c>
      <c r="N61" s="80"/>
    </row>
    <row r="62" spans="2:14">
      <c r="D62" s="109" t="s">
        <v>84</v>
      </c>
      <c r="E62" s="84"/>
      <c r="F62" s="85">
        <v>35072.800000000003</v>
      </c>
      <c r="G62" s="86">
        <v>7225.8</v>
      </c>
      <c r="H62" s="87">
        <f t="shared" si="15"/>
        <v>42298.600000000006</v>
      </c>
      <c r="I62" s="88">
        <f t="shared" si="16"/>
        <v>0.82917165107119384</v>
      </c>
      <c r="J62" s="85">
        <v>31497.599999999999</v>
      </c>
      <c r="K62" s="86">
        <v>9613.4</v>
      </c>
      <c r="L62" s="87">
        <f t="shared" si="17"/>
        <v>41111</v>
      </c>
      <c r="M62" s="88">
        <f t="shared" si="18"/>
        <v>0.76615990854029337</v>
      </c>
      <c r="N62" s="80"/>
    </row>
    <row r="63" spans="2:14">
      <c r="D63" s="109" t="s">
        <v>85</v>
      </c>
      <c r="E63" s="84"/>
      <c r="F63" s="85">
        <v>5671.7</v>
      </c>
      <c r="G63" s="86">
        <v>1896.1</v>
      </c>
      <c r="H63" s="87">
        <f t="shared" si="15"/>
        <v>7567.7999999999993</v>
      </c>
      <c r="I63" s="88">
        <f t="shared" si="16"/>
        <v>0.74945162398583476</v>
      </c>
      <c r="J63" s="85">
        <v>4297.1000000000004</v>
      </c>
      <c r="K63" s="86">
        <v>2165.6999999999998</v>
      </c>
      <c r="L63" s="87">
        <f t="shared" si="17"/>
        <v>6462.8</v>
      </c>
      <c r="M63" s="88">
        <f t="shared" si="18"/>
        <v>0.66489756761775087</v>
      </c>
      <c r="N63" s="80"/>
    </row>
    <row r="64" spans="2:14">
      <c r="D64" s="110" t="s">
        <v>86</v>
      </c>
      <c r="E64" s="90"/>
      <c r="F64" s="91">
        <v>6558.5</v>
      </c>
      <c r="G64" s="92">
        <v>666.5</v>
      </c>
      <c r="H64" s="93">
        <f t="shared" si="15"/>
        <v>7225</v>
      </c>
      <c r="I64" s="94">
        <f t="shared" si="16"/>
        <v>0.90775086505190317</v>
      </c>
      <c r="J64" s="91">
        <v>4509.3999999999996</v>
      </c>
      <c r="K64" s="92">
        <v>1297</v>
      </c>
      <c r="L64" s="93">
        <f t="shared" si="17"/>
        <v>5806.4</v>
      </c>
      <c r="M64" s="94">
        <f t="shared" si="18"/>
        <v>0.7766257922292642</v>
      </c>
      <c r="N64" s="80"/>
    </row>
    <row r="65" spans="2:14">
      <c r="D65" s="89" t="s">
        <v>2</v>
      </c>
      <c r="E65" s="90"/>
      <c r="F65" s="91">
        <f>SUM(F60:F64)</f>
        <v>152082.40000000002</v>
      </c>
      <c r="G65" s="92">
        <f>SUM(G60:G64)</f>
        <v>29356.899999999998</v>
      </c>
      <c r="H65" s="93">
        <f t="shared" si="15"/>
        <v>181439.30000000002</v>
      </c>
      <c r="I65" s="94">
        <f t="shared" si="16"/>
        <v>0.83819988282582669</v>
      </c>
      <c r="J65" s="91">
        <v>138510.20000000001</v>
      </c>
      <c r="K65" s="92">
        <v>36307.199999999997</v>
      </c>
      <c r="L65" s="93">
        <f t="shared" si="17"/>
        <v>174817.40000000002</v>
      </c>
      <c r="M65" s="94">
        <f t="shared" si="18"/>
        <v>0.79231357976951944</v>
      </c>
      <c r="N65" s="80"/>
    </row>
    <row r="66" spans="2:14">
      <c r="D66" s="76" t="s">
        <v>54</v>
      </c>
      <c r="E66" s="77" t="s">
        <v>103</v>
      </c>
      <c r="F66" s="76"/>
      <c r="G66" s="76"/>
      <c r="H66" s="76"/>
      <c r="I66" s="76"/>
      <c r="J66" s="76"/>
      <c r="K66" s="77"/>
      <c r="L66" s="77"/>
      <c r="M66" s="77"/>
      <c r="N66" s="80"/>
    </row>
    <row r="67" spans="2:14">
      <c r="D67" s="78" t="s">
        <v>55</v>
      </c>
      <c r="E67" s="79"/>
      <c r="F67" s="79"/>
      <c r="G67" s="79"/>
      <c r="N67" s="80"/>
    </row>
    <row r="68" spans="2:14">
      <c r="D68" s="25" t="s">
        <v>56</v>
      </c>
      <c r="E68" s="79"/>
      <c r="F68" s="79"/>
      <c r="G68" s="79"/>
      <c r="N68" s="80"/>
    </row>
    <row r="69" spans="2:14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2:14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1" spans="2:14" ht="16.8">
      <c r="B71" s="50" t="s">
        <v>87</v>
      </c>
      <c r="C71" s="80"/>
      <c r="D71" s="134" t="s">
        <v>101</v>
      </c>
      <c r="E71" s="134"/>
      <c r="F71" s="134"/>
      <c r="G71" s="134"/>
      <c r="H71" s="134"/>
      <c r="I71" s="134"/>
      <c r="J71" s="134"/>
      <c r="K71" s="134"/>
      <c r="L71" s="134"/>
      <c r="M71" s="134"/>
      <c r="N71" s="80"/>
    </row>
    <row r="72" spans="2:14">
      <c r="C72" s="53"/>
      <c r="D72" s="133" t="s">
        <v>59</v>
      </c>
      <c r="E72" s="133"/>
      <c r="F72" s="133"/>
      <c r="G72" s="133"/>
      <c r="H72" s="133"/>
      <c r="I72" s="133"/>
      <c r="J72" s="133"/>
      <c r="K72" s="133"/>
      <c r="L72" s="133"/>
      <c r="M72" s="133"/>
      <c r="N72" s="80"/>
    </row>
    <row r="73" spans="2:14" ht="16.2">
      <c r="D73" s="127" t="s">
        <v>60</v>
      </c>
      <c r="E73" s="127"/>
      <c r="F73" s="129">
        <v>2019</v>
      </c>
      <c r="G73" s="130"/>
      <c r="H73" s="130"/>
      <c r="I73" s="130"/>
      <c r="J73" s="129" t="s">
        <v>96</v>
      </c>
      <c r="K73" s="130"/>
      <c r="L73" s="130"/>
      <c r="M73" s="130"/>
      <c r="N73" s="80"/>
    </row>
    <row r="74" spans="2:14" ht="20.399999999999999">
      <c r="D74" s="128"/>
      <c r="E74" s="128"/>
      <c r="F74" s="81" t="s">
        <v>61</v>
      </c>
      <c r="G74" s="82" t="s">
        <v>62</v>
      </c>
      <c r="H74" s="82" t="s">
        <v>63</v>
      </c>
      <c r="I74" s="82" t="s">
        <v>64</v>
      </c>
      <c r="J74" s="81" t="s">
        <v>61</v>
      </c>
      <c r="K74" s="82" t="s">
        <v>62</v>
      </c>
      <c r="L74" s="82" t="s">
        <v>99</v>
      </c>
      <c r="M74" s="82" t="s">
        <v>64</v>
      </c>
    </row>
    <row r="75" spans="2:14">
      <c r="D75" s="109" t="s">
        <v>89</v>
      </c>
      <c r="E75" s="84"/>
      <c r="F75" s="85">
        <v>73336.600000000006</v>
      </c>
      <c r="G75" s="86">
        <v>1848.5</v>
      </c>
      <c r="H75" s="87">
        <f>+G75+F75</f>
        <v>75185.100000000006</v>
      </c>
      <c r="I75" s="88">
        <f>+F75/H75</f>
        <v>0.97541401155282093</v>
      </c>
      <c r="J75" s="85">
        <v>58438.8</v>
      </c>
      <c r="K75" s="86">
        <v>1650.7</v>
      </c>
      <c r="L75" s="87">
        <f>+K75+J75</f>
        <v>60089.5</v>
      </c>
      <c r="M75" s="88">
        <f>+J75/L75</f>
        <v>0.97252931044525259</v>
      </c>
    </row>
    <row r="76" spans="2:14">
      <c r="D76" s="109" t="s">
        <v>90</v>
      </c>
      <c r="E76" s="84"/>
      <c r="F76" s="85">
        <v>58160.1</v>
      </c>
      <c r="G76" s="86">
        <v>6133</v>
      </c>
      <c r="H76" s="87">
        <f t="shared" ref="H76:H79" si="19">+G76+F76</f>
        <v>64293.1</v>
      </c>
      <c r="I76" s="88">
        <f t="shared" ref="I76:I79" si="20">+F76/H76</f>
        <v>0.90460873717397361</v>
      </c>
      <c r="J76" s="85">
        <v>58912.7</v>
      </c>
      <c r="K76" s="86">
        <v>6346.2</v>
      </c>
      <c r="L76" s="87">
        <f t="shared" ref="L76:L79" si="21">+K76+J76</f>
        <v>65258.899999999994</v>
      </c>
      <c r="M76" s="88">
        <f t="shared" ref="M76:M79" si="22">+J76/L76</f>
        <v>0.90275349415941741</v>
      </c>
    </row>
    <row r="77" spans="2:14">
      <c r="D77" s="109" t="s">
        <v>91</v>
      </c>
      <c r="E77" s="84"/>
      <c r="F77" s="85">
        <v>11469.7</v>
      </c>
      <c r="G77" s="86">
        <v>10849.6</v>
      </c>
      <c r="H77" s="87">
        <f t="shared" si="19"/>
        <v>22319.300000000003</v>
      </c>
      <c r="I77" s="88">
        <f t="shared" si="20"/>
        <v>0.51389156469960973</v>
      </c>
      <c r="J77" s="85">
        <v>12461.7</v>
      </c>
      <c r="K77" s="86">
        <v>12581.5</v>
      </c>
      <c r="L77" s="87">
        <f t="shared" si="21"/>
        <v>25043.200000000001</v>
      </c>
      <c r="M77" s="88">
        <f t="shared" si="22"/>
        <v>0.49760813314592384</v>
      </c>
    </row>
    <row r="78" spans="2:14">
      <c r="D78" s="110" t="s">
        <v>92</v>
      </c>
      <c r="E78" s="90"/>
      <c r="F78" s="91">
        <v>9116</v>
      </c>
      <c r="G78" s="92">
        <v>10525.8</v>
      </c>
      <c r="H78" s="93">
        <f t="shared" si="19"/>
        <v>19641.8</v>
      </c>
      <c r="I78" s="94">
        <f t="shared" si="20"/>
        <v>0.46411225040474907</v>
      </c>
      <c r="J78" s="91">
        <v>8697</v>
      </c>
      <c r="K78" s="92">
        <v>15728.8</v>
      </c>
      <c r="L78" s="93">
        <f t="shared" si="21"/>
        <v>24425.8</v>
      </c>
      <c r="M78" s="94">
        <f t="shared" si="22"/>
        <v>0.35605793873690933</v>
      </c>
    </row>
    <row r="79" spans="2:14">
      <c r="D79" s="89" t="s">
        <v>2</v>
      </c>
      <c r="E79" s="90"/>
      <c r="F79" s="91">
        <f>SUM(F75:F78)</f>
        <v>152082.40000000002</v>
      </c>
      <c r="G79" s="92">
        <f>SUM(G75:G78)</f>
        <v>29356.899999999998</v>
      </c>
      <c r="H79" s="93">
        <f t="shared" si="19"/>
        <v>181439.30000000002</v>
      </c>
      <c r="I79" s="94">
        <f t="shared" si="20"/>
        <v>0.83819988282582669</v>
      </c>
      <c r="J79" s="91">
        <v>138510.20000000001</v>
      </c>
      <c r="K79" s="92">
        <v>36307.199999999997</v>
      </c>
      <c r="L79" s="93">
        <f t="shared" si="21"/>
        <v>174817.40000000002</v>
      </c>
      <c r="M79" s="94">
        <f t="shared" si="22"/>
        <v>0.79231357976951944</v>
      </c>
    </row>
    <row r="80" spans="2:14">
      <c r="D80" s="76" t="s">
        <v>54</v>
      </c>
      <c r="E80" s="77" t="s">
        <v>103</v>
      </c>
      <c r="F80" s="76"/>
      <c r="G80" s="76"/>
      <c r="H80" s="76"/>
      <c r="I80" s="76"/>
      <c r="J80" s="76"/>
      <c r="K80" s="77"/>
      <c r="L80" s="77"/>
      <c r="M80" s="77"/>
    </row>
    <row r="81" spans="4:7">
      <c r="D81" s="78" t="s">
        <v>55</v>
      </c>
      <c r="E81" s="79"/>
      <c r="F81" s="79"/>
      <c r="G81" s="79"/>
    </row>
    <row r="82" spans="4:7">
      <c r="D82" s="25" t="s">
        <v>56</v>
      </c>
      <c r="E82" s="79"/>
      <c r="F82" s="79"/>
      <c r="G82" s="79"/>
    </row>
  </sheetData>
  <mergeCells count="23">
    <mergeCell ref="D56:M56"/>
    <mergeCell ref="D2:N2"/>
    <mergeCell ref="D6:I6"/>
    <mergeCell ref="D7:I7"/>
    <mergeCell ref="D24:M24"/>
    <mergeCell ref="D25:M25"/>
    <mergeCell ref="D26:E27"/>
    <mergeCell ref="F26:I26"/>
    <mergeCell ref="J26:M26"/>
    <mergeCell ref="D40:M40"/>
    <mergeCell ref="D41:M41"/>
    <mergeCell ref="D42:E43"/>
    <mergeCell ref="F42:I42"/>
    <mergeCell ref="J42:M42"/>
    <mergeCell ref="D73:E74"/>
    <mergeCell ref="F73:I73"/>
    <mergeCell ref="J73:M73"/>
    <mergeCell ref="D57:M57"/>
    <mergeCell ref="D58:E59"/>
    <mergeCell ref="F58:I58"/>
    <mergeCell ref="J58:M58"/>
    <mergeCell ref="D71:M71"/>
    <mergeCell ref="D72:M7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8F05A-D3C7-4068-A12A-B3E5CD38B212}">
  <dimension ref="B2:Q82"/>
  <sheetViews>
    <sheetView showGridLines="0" topLeftCell="A6" workbookViewId="0">
      <selection activeCell="J14" sqref="J14"/>
    </sheetView>
  </sheetViews>
  <sheetFormatPr defaultRowHeight="14.4"/>
  <cols>
    <col min="2" max="2" width="5.109375" customWidth="1"/>
    <col min="3" max="3" width="2.21875" customWidth="1"/>
    <col min="4" max="4" width="10.6640625" customWidth="1"/>
    <col min="5" max="5" width="10.44140625" customWidth="1"/>
    <col min="6" max="6" width="10.33203125" bestFit="1" customWidth="1"/>
    <col min="7" max="7" width="11.33203125" bestFit="1" customWidth="1"/>
  </cols>
  <sheetData>
    <row r="2" spans="2:17" ht="22.8">
      <c r="D2" s="135" t="s">
        <v>119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6" spans="2:17" ht="14.4" customHeight="1">
      <c r="B6" s="50" t="s">
        <v>38</v>
      </c>
      <c r="D6" s="136" t="s">
        <v>39</v>
      </c>
      <c r="E6" s="136"/>
      <c r="F6" s="136"/>
      <c r="G6" s="136"/>
      <c r="H6" s="136"/>
      <c r="I6" s="136"/>
      <c r="J6" s="51"/>
      <c r="K6" s="52"/>
      <c r="L6" s="52"/>
      <c r="M6" s="52"/>
      <c r="N6" s="52"/>
      <c r="O6" s="52"/>
    </row>
    <row r="7" spans="2:17">
      <c r="D7" s="133" t="s">
        <v>40</v>
      </c>
      <c r="E7" s="133"/>
      <c r="F7" s="133"/>
      <c r="G7" s="133"/>
      <c r="H7" s="133"/>
      <c r="I7" s="133"/>
      <c r="J7" s="53"/>
      <c r="K7" s="53"/>
      <c r="L7" s="53"/>
      <c r="M7" s="53"/>
      <c r="N7" s="53"/>
      <c r="O7" s="53"/>
    </row>
    <row r="8" spans="2:17" ht="4.8" customHeight="1">
      <c r="D8" s="54"/>
      <c r="E8" s="54"/>
      <c r="F8" s="54"/>
      <c r="G8" s="54"/>
      <c r="H8" s="54"/>
      <c r="I8" s="54"/>
      <c r="J8" s="54"/>
    </row>
    <row r="9" spans="2:17">
      <c r="D9" s="55" t="s">
        <v>41</v>
      </c>
      <c r="E9" s="56"/>
      <c r="F9" s="56">
        <v>2019</v>
      </c>
      <c r="G9" s="56" t="s">
        <v>42</v>
      </c>
      <c r="H9" s="56" t="s">
        <v>43</v>
      </c>
      <c r="I9" s="56" t="s">
        <v>44</v>
      </c>
      <c r="J9" s="57"/>
      <c r="K9" s="58"/>
      <c r="L9" s="58"/>
      <c r="M9" s="59"/>
      <c r="N9" s="59"/>
      <c r="O9" s="59"/>
      <c r="P9" s="60"/>
      <c r="Q9" s="60"/>
    </row>
    <row r="10" spans="2:17">
      <c r="D10" s="61" t="s">
        <v>45</v>
      </c>
      <c r="E10" s="62"/>
      <c r="F10" s="63">
        <f>+F11+F14</f>
        <v>176236.9</v>
      </c>
      <c r="G10" s="63">
        <f t="shared" ref="G10:I10" si="0">+G11+G14</f>
        <v>205982</v>
      </c>
      <c r="H10" s="63">
        <f t="shared" si="0"/>
        <v>199777.4</v>
      </c>
      <c r="I10" s="63">
        <f t="shared" si="0"/>
        <v>184247</v>
      </c>
      <c r="J10" s="57"/>
      <c r="K10" s="58"/>
      <c r="L10" s="58"/>
      <c r="M10" s="59"/>
      <c r="N10" s="59"/>
      <c r="O10" s="59"/>
      <c r="P10" s="60"/>
      <c r="Q10" s="60"/>
    </row>
    <row r="11" spans="2:17">
      <c r="D11" s="64" t="s">
        <v>46</v>
      </c>
      <c r="E11" s="65"/>
      <c r="F11" s="66">
        <f>+F12+F13</f>
        <v>112643.2</v>
      </c>
      <c r="G11" s="66">
        <f t="shared" ref="G11:I11" si="1">+G12+G13</f>
        <v>135832.20000000001</v>
      </c>
      <c r="H11" s="66">
        <f t="shared" si="1"/>
        <v>70066.5</v>
      </c>
      <c r="I11" s="66">
        <f t="shared" si="1"/>
        <v>104524.4</v>
      </c>
      <c r="J11" s="57"/>
      <c r="K11" s="58"/>
      <c r="L11" s="58"/>
      <c r="M11" s="59"/>
      <c r="N11" s="59"/>
      <c r="O11" s="59"/>
      <c r="P11" s="60"/>
      <c r="Q11" s="60"/>
    </row>
    <row r="12" spans="2:17">
      <c r="D12" s="111"/>
      <c r="E12" s="112" t="s">
        <v>47</v>
      </c>
      <c r="F12" s="66">
        <v>110308.8</v>
      </c>
      <c r="G12" s="66">
        <v>131824</v>
      </c>
      <c r="H12" s="66">
        <v>70066.5</v>
      </c>
      <c r="I12" s="66">
        <v>100620.7</v>
      </c>
      <c r="J12" s="67">
        <f>+I12/F12-1</f>
        <v>-8.7827081792205219E-2</v>
      </c>
      <c r="K12" s="58"/>
      <c r="L12" s="58"/>
      <c r="M12" s="59"/>
      <c r="N12" s="59"/>
      <c r="O12" s="59"/>
      <c r="P12" s="60"/>
      <c r="Q12" s="60"/>
    </row>
    <row r="13" spans="2:17">
      <c r="D13" s="111"/>
      <c r="E13" s="112" t="s">
        <v>48</v>
      </c>
      <c r="F13" s="66">
        <v>2334.4</v>
      </c>
      <c r="G13" s="66">
        <v>4008.2</v>
      </c>
      <c r="H13" s="66">
        <v>0</v>
      </c>
      <c r="I13" s="66">
        <v>3903.7</v>
      </c>
      <c r="J13" s="57"/>
      <c r="K13" s="58"/>
      <c r="L13" s="58"/>
      <c r="M13" s="59"/>
      <c r="N13" s="59"/>
      <c r="O13" s="59"/>
      <c r="P13" s="60"/>
      <c r="Q13" s="60"/>
    </row>
    <row r="14" spans="2:17">
      <c r="D14" s="113" t="s">
        <v>49</v>
      </c>
      <c r="E14" s="114"/>
      <c r="F14" s="70">
        <v>63593.7</v>
      </c>
      <c r="G14" s="70">
        <v>70149.8</v>
      </c>
      <c r="H14" s="70">
        <v>129710.9</v>
      </c>
      <c r="I14" s="70">
        <v>79722.600000000006</v>
      </c>
      <c r="J14" s="67">
        <f>+I14/F14-1</f>
        <v>0.25362417975365492</v>
      </c>
      <c r="K14" s="58"/>
      <c r="L14" s="58"/>
      <c r="M14" s="58"/>
      <c r="N14" s="58"/>
      <c r="O14" s="58"/>
    </row>
    <row r="15" spans="2:17">
      <c r="D15" s="111" t="s">
        <v>50</v>
      </c>
      <c r="E15" s="112"/>
      <c r="F15" s="71">
        <f>+F13/F11</f>
        <v>2.0723843072639983E-2</v>
      </c>
      <c r="G15" s="71">
        <f t="shared" ref="G15:I15" si="2">+G13/G11</f>
        <v>2.9508467064510473E-2</v>
      </c>
      <c r="H15" s="71">
        <f t="shared" si="2"/>
        <v>0</v>
      </c>
      <c r="I15" s="71">
        <f t="shared" si="2"/>
        <v>3.7347260543949545E-2</v>
      </c>
      <c r="J15" s="72">
        <f>100*(I15-F15)</f>
        <v>1.6623417471309563</v>
      </c>
      <c r="K15" s="58"/>
      <c r="L15" s="58"/>
      <c r="M15" s="58"/>
      <c r="N15" s="58"/>
      <c r="O15" s="58"/>
    </row>
    <row r="16" spans="2:17">
      <c r="D16" s="113" t="s">
        <v>51</v>
      </c>
      <c r="E16" s="114"/>
      <c r="F16" s="70">
        <v>91482.1</v>
      </c>
      <c r="G16" s="70">
        <v>101674.3</v>
      </c>
      <c r="H16" s="70">
        <v>58313.5</v>
      </c>
      <c r="I16" s="70">
        <v>80885.600000000006</v>
      </c>
      <c r="J16" s="57"/>
      <c r="K16" s="58"/>
      <c r="L16" s="58"/>
      <c r="M16" s="58"/>
      <c r="N16" s="58"/>
      <c r="O16" s="58"/>
    </row>
    <row r="17" spans="2:15">
      <c r="D17" s="113"/>
      <c r="E17" s="114" t="s">
        <v>52</v>
      </c>
      <c r="F17" s="69">
        <f>+F16/F12</f>
        <v>0.82932730661561005</v>
      </c>
      <c r="G17" s="69">
        <f t="shared" ref="G17:I17" si="3">+G16/G12</f>
        <v>0.77128823279524217</v>
      </c>
      <c r="H17" s="69">
        <f t="shared" si="3"/>
        <v>0.83225935361406667</v>
      </c>
      <c r="I17" s="69">
        <f t="shared" si="3"/>
        <v>0.80386640124745712</v>
      </c>
      <c r="J17" s="57"/>
      <c r="K17" s="58"/>
      <c r="L17" s="58"/>
      <c r="M17" s="58"/>
      <c r="N17" s="58"/>
      <c r="O17" s="58"/>
    </row>
    <row r="18" spans="2:15">
      <c r="D18" s="115" t="s">
        <v>53</v>
      </c>
      <c r="E18" s="116"/>
      <c r="F18" s="75">
        <v>18826.7</v>
      </c>
      <c r="G18" s="75">
        <v>30149.7</v>
      </c>
      <c r="H18" s="75">
        <v>11753</v>
      </c>
      <c r="I18" s="75">
        <v>19735.2</v>
      </c>
      <c r="J18" s="57"/>
      <c r="K18" s="107"/>
      <c r="L18" s="58"/>
      <c r="M18" s="58"/>
      <c r="N18" s="58"/>
      <c r="O18" s="58"/>
    </row>
    <row r="19" spans="2:15">
      <c r="D19" s="76" t="s">
        <v>54</v>
      </c>
      <c r="E19" s="76"/>
      <c r="F19" s="76"/>
      <c r="G19" s="76"/>
      <c r="H19" s="76"/>
      <c r="I19" s="76"/>
      <c r="J19" s="76"/>
      <c r="K19" s="77"/>
      <c r="L19" s="77"/>
      <c r="M19" s="77"/>
      <c r="N19" s="77"/>
      <c r="O19" s="77"/>
    </row>
    <row r="20" spans="2:15">
      <c r="D20" s="78" t="s">
        <v>55</v>
      </c>
      <c r="E20" s="79"/>
      <c r="F20" s="79"/>
      <c r="G20" s="79"/>
      <c r="H20" s="79"/>
      <c r="I20" s="79"/>
      <c r="J20" s="79"/>
    </row>
    <row r="21" spans="2:15">
      <c r="D21" s="25" t="s">
        <v>56</v>
      </c>
      <c r="E21" s="79"/>
      <c r="F21" s="79"/>
      <c r="G21" s="79"/>
      <c r="H21" s="79"/>
      <c r="I21" s="79"/>
      <c r="J21" s="79"/>
    </row>
    <row r="24" spans="2:15" ht="16.8">
      <c r="B24" s="50" t="s">
        <v>57</v>
      </c>
      <c r="C24" s="80"/>
      <c r="D24" s="134" t="s">
        <v>97</v>
      </c>
      <c r="E24" s="134"/>
      <c r="F24" s="134"/>
      <c r="G24" s="134"/>
      <c r="H24" s="134"/>
      <c r="I24" s="134"/>
      <c r="J24" s="134"/>
      <c r="K24" s="134"/>
      <c r="L24" s="134"/>
      <c r="M24" s="134"/>
    </row>
    <row r="25" spans="2:15">
      <c r="C25" s="53"/>
      <c r="D25" s="133" t="s">
        <v>59</v>
      </c>
      <c r="E25" s="133"/>
      <c r="F25" s="133"/>
      <c r="G25" s="133"/>
      <c r="H25" s="133"/>
      <c r="I25" s="133"/>
      <c r="J25" s="133"/>
      <c r="K25" s="133"/>
      <c r="L25" s="133"/>
      <c r="M25" s="133"/>
    </row>
    <row r="26" spans="2:15" ht="16.2">
      <c r="C26" s="54"/>
      <c r="D26" s="127" t="s">
        <v>60</v>
      </c>
      <c r="E26" s="127"/>
      <c r="F26" s="129">
        <v>2019</v>
      </c>
      <c r="G26" s="130"/>
      <c r="H26" s="130"/>
      <c r="I26" s="130"/>
      <c r="J26" s="129" t="s">
        <v>96</v>
      </c>
      <c r="K26" s="130"/>
      <c r="L26" s="130"/>
      <c r="M26" s="130"/>
    </row>
    <row r="27" spans="2:15" ht="20.399999999999999">
      <c r="D27" s="128"/>
      <c r="E27" s="128"/>
      <c r="F27" s="81" t="s">
        <v>61</v>
      </c>
      <c r="G27" s="82" t="s">
        <v>62</v>
      </c>
      <c r="H27" s="82" t="s">
        <v>63</v>
      </c>
      <c r="I27" s="82" t="s">
        <v>64</v>
      </c>
      <c r="J27" s="81" t="s">
        <v>61</v>
      </c>
      <c r="K27" s="82" t="s">
        <v>62</v>
      </c>
      <c r="L27" s="82" t="s">
        <v>99</v>
      </c>
      <c r="M27" s="82" t="s">
        <v>64</v>
      </c>
    </row>
    <row r="28" spans="2:15">
      <c r="D28" s="109" t="s">
        <v>65</v>
      </c>
      <c r="E28" s="104"/>
      <c r="F28" s="85">
        <v>16172.1</v>
      </c>
      <c r="G28" s="86" t="s">
        <v>120</v>
      </c>
      <c r="H28" s="87" t="e">
        <f>+G28+F28</f>
        <v>#VALUE!</v>
      </c>
      <c r="I28" s="88" t="e">
        <f>+F28/H28</f>
        <v>#VALUE!</v>
      </c>
      <c r="J28" s="85">
        <v>17407.2</v>
      </c>
      <c r="K28" s="86" t="s">
        <v>120</v>
      </c>
      <c r="L28" s="87" t="e">
        <f>+K28+J28</f>
        <v>#VALUE!</v>
      </c>
      <c r="M28" s="88" t="e">
        <f>+J28/L28</f>
        <v>#VALUE!</v>
      </c>
    </row>
    <row r="29" spans="2:15">
      <c r="D29" s="109" t="s">
        <v>66</v>
      </c>
      <c r="E29" s="104"/>
      <c r="F29" s="85">
        <v>7451</v>
      </c>
      <c r="G29" s="86">
        <v>694.4</v>
      </c>
      <c r="H29" s="87">
        <f t="shared" ref="H29:H34" si="4">+G29+F29</f>
        <v>8145.4</v>
      </c>
      <c r="I29" s="88">
        <f t="shared" ref="I29:I34" si="5">+F29/H29</f>
        <v>0.9147494291256415</v>
      </c>
      <c r="J29" s="85">
        <v>8043.9</v>
      </c>
      <c r="K29" s="86">
        <v>677.4</v>
      </c>
      <c r="L29" s="87">
        <f t="shared" ref="L29:L33" si="6">+K29+J29</f>
        <v>8721.2999999999993</v>
      </c>
      <c r="M29" s="88">
        <f t="shared" ref="M29:M34" si="7">+J29/L29</f>
        <v>0.92232809328884457</v>
      </c>
    </row>
    <row r="30" spans="2:15">
      <c r="D30" s="109" t="s">
        <v>67</v>
      </c>
      <c r="E30" s="104"/>
      <c r="F30" s="85">
        <v>126.9</v>
      </c>
      <c r="G30" s="86">
        <v>169.3</v>
      </c>
      <c r="H30" s="87">
        <f t="shared" si="4"/>
        <v>296.20000000000005</v>
      </c>
      <c r="I30" s="88">
        <f t="shared" si="5"/>
        <v>0.42842673869007425</v>
      </c>
      <c r="J30" s="85"/>
      <c r="K30" s="86"/>
      <c r="L30" s="87">
        <f t="shared" si="6"/>
        <v>0</v>
      </c>
      <c r="M30" s="88" t="e">
        <f t="shared" si="7"/>
        <v>#DIV/0!</v>
      </c>
    </row>
    <row r="31" spans="2:15">
      <c r="D31" s="109" t="s">
        <v>68</v>
      </c>
      <c r="E31" s="104"/>
      <c r="F31" s="85">
        <v>28981.9</v>
      </c>
      <c r="G31" s="86">
        <v>5066.8999999999996</v>
      </c>
      <c r="H31" s="87">
        <f t="shared" si="4"/>
        <v>34048.800000000003</v>
      </c>
      <c r="I31" s="88">
        <f t="shared" si="5"/>
        <v>0.85118711966354166</v>
      </c>
      <c r="J31" s="85">
        <v>26270.9</v>
      </c>
      <c r="K31" s="86">
        <v>4651.8999999999996</v>
      </c>
      <c r="L31" s="87">
        <f t="shared" si="6"/>
        <v>30922.800000000003</v>
      </c>
      <c r="M31" s="88">
        <f t="shared" si="7"/>
        <v>0.84956407569819026</v>
      </c>
    </row>
    <row r="32" spans="2:15">
      <c r="D32" s="109" t="s">
        <v>69</v>
      </c>
      <c r="E32" s="104"/>
      <c r="F32" s="85">
        <v>163</v>
      </c>
      <c r="G32" s="86">
        <v>540.79999999999995</v>
      </c>
      <c r="H32" s="87">
        <f t="shared" si="4"/>
        <v>703.8</v>
      </c>
      <c r="I32" s="88">
        <f t="shared" si="5"/>
        <v>0.23159988633134415</v>
      </c>
      <c r="J32" s="85">
        <v>652.6</v>
      </c>
      <c r="K32" s="86" t="s">
        <v>120</v>
      </c>
      <c r="L32" s="87" t="e">
        <f t="shared" si="6"/>
        <v>#VALUE!</v>
      </c>
      <c r="M32" s="88" t="e">
        <f t="shared" si="7"/>
        <v>#VALUE!</v>
      </c>
    </row>
    <row r="33" spans="2:15">
      <c r="D33" s="110" t="s">
        <v>70</v>
      </c>
      <c r="E33" s="105"/>
      <c r="F33" s="91">
        <v>38587.199999999997</v>
      </c>
      <c r="G33" s="92">
        <v>12355.4</v>
      </c>
      <c r="H33" s="93">
        <f t="shared" si="4"/>
        <v>50942.6</v>
      </c>
      <c r="I33" s="94">
        <f t="shared" si="5"/>
        <v>0.75746428333065052</v>
      </c>
      <c r="J33" s="91">
        <v>28510.9</v>
      </c>
      <c r="K33" s="92">
        <v>14405.9</v>
      </c>
      <c r="L33" s="93">
        <f t="shared" si="6"/>
        <v>42916.800000000003</v>
      </c>
      <c r="M33" s="94">
        <f t="shared" si="7"/>
        <v>0.66432958654885732</v>
      </c>
    </row>
    <row r="34" spans="2:15">
      <c r="D34" s="89" t="s">
        <v>2</v>
      </c>
      <c r="E34" s="90"/>
      <c r="F34" s="91">
        <f t="shared" ref="F34:G34" si="8">SUM(F28:F33)</f>
        <v>91482.1</v>
      </c>
      <c r="G34" s="92">
        <f t="shared" si="8"/>
        <v>18826.8</v>
      </c>
      <c r="H34" s="93">
        <f t="shared" si="4"/>
        <v>110308.90000000001</v>
      </c>
      <c r="I34" s="94">
        <f t="shared" si="5"/>
        <v>0.82932655479294959</v>
      </c>
      <c r="J34" s="91">
        <v>80885.600000000006</v>
      </c>
      <c r="K34" s="92">
        <v>19735.2</v>
      </c>
      <c r="L34" s="93">
        <f t="shared" ref="L34" si="9">+K34+J34</f>
        <v>100620.8</v>
      </c>
      <c r="M34" s="94">
        <f t="shared" si="7"/>
        <v>0.80386560234066917</v>
      </c>
    </row>
    <row r="35" spans="2:15">
      <c r="D35" s="76" t="s">
        <v>54</v>
      </c>
      <c r="E35" s="77" t="s">
        <v>103</v>
      </c>
      <c r="F35" s="76"/>
      <c r="G35" s="76"/>
      <c r="H35" s="76"/>
      <c r="I35" s="76"/>
      <c r="J35" s="76"/>
      <c r="K35" s="77"/>
      <c r="L35" s="77"/>
      <c r="M35" s="77"/>
      <c r="N35" s="77"/>
      <c r="O35" s="77"/>
    </row>
    <row r="36" spans="2:15">
      <c r="D36" s="78" t="s">
        <v>55</v>
      </c>
      <c r="E36" s="79"/>
      <c r="F36" s="79"/>
      <c r="G36" s="79"/>
      <c r="O36" s="95"/>
    </row>
    <row r="37" spans="2:15">
      <c r="D37" s="25" t="s">
        <v>56</v>
      </c>
      <c r="E37" s="79"/>
      <c r="F37" s="79"/>
      <c r="G37" s="79"/>
      <c r="O37" s="95"/>
    </row>
    <row r="38" spans="2:15">
      <c r="O38" s="96"/>
    </row>
    <row r="40" spans="2:15" ht="16.8">
      <c r="B40" s="50" t="s">
        <v>71</v>
      </c>
      <c r="C40" s="80"/>
      <c r="D40" s="134" t="s">
        <v>98</v>
      </c>
      <c r="E40" s="134"/>
      <c r="F40" s="134"/>
      <c r="G40" s="134"/>
      <c r="H40" s="134"/>
      <c r="I40" s="134"/>
      <c r="J40" s="134"/>
      <c r="K40" s="134"/>
      <c r="L40" s="134"/>
      <c r="M40" s="134"/>
      <c r="N40" s="80"/>
    </row>
    <row r="41" spans="2:15">
      <c r="C41" s="53"/>
      <c r="D41" s="133" t="s">
        <v>59</v>
      </c>
      <c r="E41" s="133"/>
      <c r="F41" s="133"/>
      <c r="G41" s="133"/>
      <c r="H41" s="133"/>
      <c r="I41" s="133"/>
      <c r="J41" s="133"/>
      <c r="K41" s="133"/>
      <c r="L41" s="133"/>
      <c r="M41" s="133"/>
      <c r="N41" s="80"/>
    </row>
    <row r="42" spans="2:15" ht="16.2">
      <c r="D42" s="127" t="s">
        <v>73</v>
      </c>
      <c r="E42" s="127"/>
      <c r="F42" s="129">
        <v>2019</v>
      </c>
      <c r="G42" s="130"/>
      <c r="H42" s="130"/>
      <c r="I42" s="130"/>
      <c r="J42" s="129" t="s">
        <v>96</v>
      </c>
      <c r="K42" s="130"/>
      <c r="L42" s="130"/>
      <c r="M42" s="130"/>
      <c r="N42" s="80"/>
    </row>
    <row r="43" spans="2:15" ht="20.399999999999999">
      <c r="D43" s="128"/>
      <c r="E43" s="128"/>
      <c r="F43" s="81" t="s">
        <v>61</v>
      </c>
      <c r="G43" s="82" t="s">
        <v>62</v>
      </c>
      <c r="H43" s="82" t="s">
        <v>63</v>
      </c>
      <c r="I43" s="82" t="s">
        <v>64</v>
      </c>
      <c r="J43" s="81" t="s">
        <v>61</v>
      </c>
      <c r="K43" s="82" t="s">
        <v>62</v>
      </c>
      <c r="L43" s="82" t="s">
        <v>99</v>
      </c>
      <c r="M43" s="82" t="s">
        <v>64</v>
      </c>
      <c r="N43" s="80"/>
    </row>
    <row r="44" spans="2:15">
      <c r="D44" s="109" t="s">
        <v>74</v>
      </c>
      <c r="E44" s="84"/>
      <c r="F44" s="85">
        <v>1190.9000000000001</v>
      </c>
      <c r="G44" s="86">
        <v>2028.7</v>
      </c>
      <c r="H44" s="87">
        <f>+G44+F44</f>
        <v>3219.6000000000004</v>
      </c>
      <c r="I44" s="88">
        <f>+F44/H44</f>
        <v>0.3698906696484035</v>
      </c>
      <c r="J44" s="85">
        <v>565.9</v>
      </c>
      <c r="K44" s="86">
        <v>943.1</v>
      </c>
      <c r="L44" s="87">
        <f>+K44+J44</f>
        <v>1509</v>
      </c>
      <c r="M44" s="88">
        <f>+J44/L44</f>
        <v>0.37501656726308813</v>
      </c>
      <c r="N44" s="80"/>
    </row>
    <row r="45" spans="2:15">
      <c r="D45" s="109" t="s">
        <v>75</v>
      </c>
      <c r="E45" s="84"/>
      <c r="F45" s="85">
        <v>18635.3</v>
      </c>
      <c r="G45" s="86">
        <v>13641.7</v>
      </c>
      <c r="H45" s="87">
        <f t="shared" ref="H45:H50" si="10">+G45+F45</f>
        <v>32277</v>
      </c>
      <c r="I45" s="88">
        <f t="shared" ref="I45:I50" si="11">+F45/H45</f>
        <v>0.57735539238467015</v>
      </c>
      <c r="J45" s="85">
        <v>14727.1</v>
      </c>
      <c r="K45" s="86">
        <v>16493</v>
      </c>
      <c r="L45" s="87">
        <f t="shared" ref="L45:L50" si="12">+K45+J45</f>
        <v>31220.1</v>
      </c>
      <c r="M45" s="88">
        <f t="shared" ref="M45:M50" si="13">+J45/L45</f>
        <v>0.47171854029935845</v>
      </c>
      <c r="N45" s="80"/>
    </row>
    <row r="46" spans="2:15">
      <c r="D46" s="109" t="s">
        <v>76</v>
      </c>
      <c r="E46" s="84"/>
      <c r="F46" s="85">
        <v>47441.7</v>
      </c>
      <c r="G46" s="86">
        <v>3118.5</v>
      </c>
      <c r="H46" s="87">
        <f t="shared" si="10"/>
        <v>50560.2</v>
      </c>
      <c r="I46" s="88">
        <f t="shared" si="11"/>
        <v>0.9383210509452099</v>
      </c>
      <c r="J46" s="85">
        <v>43532.800000000003</v>
      </c>
      <c r="K46" s="86">
        <v>2299</v>
      </c>
      <c r="L46" s="87">
        <f t="shared" si="12"/>
        <v>45831.8</v>
      </c>
      <c r="M46" s="88">
        <f t="shared" si="13"/>
        <v>0.94983832186385875</v>
      </c>
      <c r="N46" s="80"/>
    </row>
    <row r="47" spans="2:15">
      <c r="D47" s="109" t="s">
        <v>77</v>
      </c>
      <c r="E47" s="84"/>
      <c r="F47" s="85">
        <v>18617.2</v>
      </c>
      <c r="G47" s="86" t="s">
        <v>120</v>
      </c>
      <c r="H47" s="87" t="e">
        <f t="shared" si="10"/>
        <v>#VALUE!</v>
      </c>
      <c r="I47" s="88" t="e">
        <f t="shared" si="11"/>
        <v>#VALUE!</v>
      </c>
      <c r="J47" s="85">
        <v>19419.8</v>
      </c>
      <c r="K47" s="86" t="s">
        <v>120</v>
      </c>
      <c r="L47" s="87" t="e">
        <f t="shared" si="12"/>
        <v>#VALUE!</v>
      </c>
      <c r="M47" s="88" t="e">
        <f t="shared" si="13"/>
        <v>#VALUE!</v>
      </c>
      <c r="N47" s="80"/>
    </row>
    <row r="48" spans="2:15">
      <c r="D48" s="109" t="s">
        <v>78</v>
      </c>
      <c r="E48" s="84"/>
      <c r="F48" s="85">
        <v>5282.6</v>
      </c>
      <c r="G48" s="86">
        <v>37.799999999999997</v>
      </c>
      <c r="H48" s="87">
        <f t="shared" si="10"/>
        <v>5320.4000000000005</v>
      </c>
      <c r="I48" s="88">
        <f t="shared" si="11"/>
        <v>0.99289527103225317</v>
      </c>
      <c r="J48" s="85">
        <v>1372.3</v>
      </c>
      <c r="K48" s="86" t="s">
        <v>120</v>
      </c>
      <c r="L48" s="87" t="e">
        <f t="shared" si="12"/>
        <v>#VALUE!</v>
      </c>
      <c r="M48" s="88" t="e">
        <f t="shared" si="13"/>
        <v>#VALUE!</v>
      </c>
      <c r="N48" s="80"/>
    </row>
    <row r="49" spans="2:14">
      <c r="D49" s="110" t="s">
        <v>79</v>
      </c>
      <c r="E49" s="90"/>
      <c r="F49" s="91">
        <v>314.5</v>
      </c>
      <c r="G49" s="92" t="s">
        <v>120</v>
      </c>
      <c r="H49" s="93" t="e">
        <f t="shared" si="10"/>
        <v>#VALUE!</v>
      </c>
      <c r="I49" s="94" t="e">
        <f t="shared" si="11"/>
        <v>#VALUE!</v>
      </c>
      <c r="J49" s="91">
        <v>1267.7</v>
      </c>
      <c r="K49" s="92" t="s">
        <v>120</v>
      </c>
      <c r="L49" s="93" t="e">
        <f t="shared" si="12"/>
        <v>#VALUE!</v>
      </c>
      <c r="M49" s="94" t="e">
        <f t="shared" si="13"/>
        <v>#VALUE!</v>
      </c>
      <c r="N49" s="80"/>
    </row>
    <row r="50" spans="2:14">
      <c r="D50" s="89" t="s">
        <v>2</v>
      </c>
      <c r="E50" s="90"/>
      <c r="F50" s="91">
        <f t="shared" ref="F50:G50" si="14">SUM(F44:F49)</f>
        <v>91482.2</v>
      </c>
      <c r="G50" s="92">
        <f t="shared" si="14"/>
        <v>18826.7</v>
      </c>
      <c r="H50" s="93">
        <f t="shared" si="10"/>
        <v>110308.9</v>
      </c>
      <c r="I50" s="94">
        <f t="shared" si="11"/>
        <v>0.82932746133811508</v>
      </c>
      <c r="J50" s="91">
        <v>80885.600000000006</v>
      </c>
      <c r="K50" s="92">
        <v>19735.2</v>
      </c>
      <c r="L50" s="93">
        <f t="shared" si="12"/>
        <v>100620.8</v>
      </c>
      <c r="M50" s="94">
        <f t="shared" si="13"/>
        <v>0.80386560234066917</v>
      </c>
      <c r="N50" s="80"/>
    </row>
    <row r="51" spans="2:14">
      <c r="D51" s="76" t="s">
        <v>54</v>
      </c>
      <c r="E51" s="77" t="s">
        <v>103</v>
      </c>
      <c r="F51" s="76"/>
      <c r="G51" s="76"/>
      <c r="H51" s="76"/>
      <c r="I51" s="76"/>
      <c r="J51" s="76"/>
      <c r="K51" s="77"/>
      <c r="L51" s="77"/>
      <c r="M51" s="77"/>
      <c r="N51" s="80"/>
    </row>
    <row r="52" spans="2:14">
      <c r="D52" s="78" t="s">
        <v>55</v>
      </c>
      <c r="E52" s="79"/>
      <c r="F52" s="79"/>
      <c r="G52" s="79"/>
      <c r="N52" s="80"/>
    </row>
    <row r="53" spans="2:14">
      <c r="D53" s="25" t="s">
        <v>56</v>
      </c>
      <c r="E53" s="79"/>
      <c r="F53" s="79"/>
      <c r="G53" s="79"/>
      <c r="N53" s="80"/>
    </row>
    <row r="54" spans="2:14"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2:14"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2:14" ht="16.8">
      <c r="B56" s="50" t="s">
        <v>80</v>
      </c>
      <c r="C56" s="80"/>
      <c r="D56" s="134" t="s">
        <v>100</v>
      </c>
      <c r="E56" s="134"/>
      <c r="F56" s="134"/>
      <c r="G56" s="134"/>
      <c r="H56" s="134"/>
      <c r="I56" s="134"/>
      <c r="J56" s="134"/>
      <c r="K56" s="134"/>
      <c r="L56" s="134"/>
      <c r="M56" s="134"/>
      <c r="N56" s="80"/>
    </row>
    <row r="57" spans="2:14">
      <c r="C57" s="53"/>
      <c r="D57" s="133" t="s">
        <v>59</v>
      </c>
      <c r="E57" s="133"/>
      <c r="F57" s="133"/>
      <c r="G57" s="133"/>
      <c r="H57" s="133"/>
      <c r="I57" s="133"/>
      <c r="J57" s="133"/>
      <c r="K57" s="133"/>
      <c r="L57" s="133"/>
      <c r="M57" s="133"/>
      <c r="N57" s="80"/>
    </row>
    <row r="58" spans="2:14" ht="16.2">
      <c r="D58" s="127" t="s">
        <v>60</v>
      </c>
      <c r="E58" s="127"/>
      <c r="F58" s="129">
        <v>2019</v>
      </c>
      <c r="G58" s="130"/>
      <c r="H58" s="130"/>
      <c r="I58" s="130"/>
      <c r="J58" s="129" t="s">
        <v>96</v>
      </c>
      <c r="K58" s="130"/>
      <c r="L58" s="130"/>
      <c r="M58" s="130"/>
      <c r="N58" s="80"/>
    </row>
    <row r="59" spans="2:14" ht="20.399999999999999">
      <c r="D59" s="128"/>
      <c r="E59" s="128"/>
      <c r="F59" s="81" t="s">
        <v>61</v>
      </c>
      <c r="G59" s="82" t="s">
        <v>62</v>
      </c>
      <c r="H59" s="82" t="s">
        <v>63</v>
      </c>
      <c r="I59" s="82" t="s">
        <v>64</v>
      </c>
      <c r="J59" s="81" t="s">
        <v>61</v>
      </c>
      <c r="K59" s="82" t="s">
        <v>62</v>
      </c>
      <c r="L59" s="82" t="s">
        <v>99</v>
      </c>
      <c r="M59" s="82" t="s">
        <v>64</v>
      </c>
      <c r="N59" s="80"/>
    </row>
    <row r="60" spans="2:14">
      <c r="D60" s="109" t="s">
        <v>82</v>
      </c>
      <c r="E60" s="84"/>
      <c r="F60" s="85">
        <v>16822.099999999999</v>
      </c>
      <c r="G60" s="86">
        <v>1999.8</v>
      </c>
      <c r="H60" s="87">
        <f>+G60+F60</f>
        <v>18821.899999999998</v>
      </c>
      <c r="I60" s="88">
        <f>+F60/H60</f>
        <v>0.89375142785797401</v>
      </c>
      <c r="J60" s="85">
        <v>17909.8</v>
      </c>
      <c r="K60" s="86">
        <v>548.5</v>
      </c>
      <c r="L60" s="87">
        <f>+K60+J60</f>
        <v>18458.3</v>
      </c>
      <c r="M60" s="88">
        <f>+J60/L60</f>
        <v>0.9702843707166966</v>
      </c>
      <c r="N60" s="80"/>
    </row>
    <row r="61" spans="2:14">
      <c r="D61" s="109" t="s">
        <v>83</v>
      </c>
      <c r="E61" s="84"/>
      <c r="F61" s="85">
        <v>39329.699999999997</v>
      </c>
      <c r="G61" s="86">
        <v>10048.299999999999</v>
      </c>
      <c r="H61" s="87">
        <f t="shared" ref="H61:H65" si="15">+G61+F61</f>
        <v>49378</v>
      </c>
      <c r="I61" s="88">
        <f t="shared" ref="I61:I65" si="16">+F61/H61</f>
        <v>0.79650249098788928</v>
      </c>
      <c r="J61" s="85">
        <v>40632.199999999997</v>
      </c>
      <c r="K61" s="86">
        <v>11721.6</v>
      </c>
      <c r="L61" s="87">
        <f t="shared" ref="L61:L65" si="17">+K61+J61</f>
        <v>52353.799999999996</v>
      </c>
      <c r="M61" s="88">
        <f t="shared" ref="M61:M65" si="18">+J61/L61</f>
        <v>0.77610794249892079</v>
      </c>
      <c r="N61" s="80"/>
    </row>
    <row r="62" spans="2:14">
      <c r="D62" s="109" t="s">
        <v>84</v>
      </c>
      <c r="E62" s="84"/>
      <c r="F62" s="85">
        <v>26531.5</v>
      </c>
      <c r="G62" s="86">
        <v>5574</v>
      </c>
      <c r="H62" s="87">
        <f t="shared" si="15"/>
        <v>32105.5</v>
      </c>
      <c r="I62" s="88">
        <f t="shared" si="16"/>
        <v>0.82638488732460169</v>
      </c>
      <c r="J62" s="85">
        <v>15439.9</v>
      </c>
      <c r="K62" s="86">
        <v>5449.5</v>
      </c>
      <c r="L62" s="87">
        <f t="shared" si="17"/>
        <v>20889.400000000001</v>
      </c>
      <c r="M62" s="88">
        <f t="shared" si="18"/>
        <v>0.73912606393673341</v>
      </c>
      <c r="N62" s="80"/>
    </row>
    <row r="63" spans="2:14">
      <c r="D63" s="109" t="s">
        <v>85</v>
      </c>
      <c r="E63" s="84"/>
      <c r="F63" s="85">
        <v>3289.2</v>
      </c>
      <c r="G63" s="86">
        <v>940.4</v>
      </c>
      <c r="H63" s="87">
        <f t="shared" si="15"/>
        <v>4229.5999999999995</v>
      </c>
      <c r="I63" s="88">
        <f t="shared" si="16"/>
        <v>0.77766219027804051</v>
      </c>
      <c r="J63" s="85">
        <v>4936</v>
      </c>
      <c r="K63" s="86">
        <v>1176.3</v>
      </c>
      <c r="L63" s="87">
        <f t="shared" si="17"/>
        <v>6112.3</v>
      </c>
      <c r="M63" s="88">
        <f t="shared" si="18"/>
        <v>0.80755198534103367</v>
      </c>
      <c r="N63" s="80"/>
    </row>
    <row r="64" spans="2:14">
      <c r="D64" s="110" t="s">
        <v>86</v>
      </c>
      <c r="E64" s="90"/>
      <c r="F64" s="91">
        <v>5509.6</v>
      </c>
      <c r="G64" s="92">
        <v>264.3</v>
      </c>
      <c r="H64" s="93">
        <f t="shared" si="15"/>
        <v>5773.9000000000005</v>
      </c>
      <c r="I64" s="94">
        <f t="shared" si="16"/>
        <v>0.95422504719513668</v>
      </c>
      <c r="J64" s="91">
        <v>1967.7</v>
      </c>
      <c r="K64" s="92">
        <v>839.3</v>
      </c>
      <c r="L64" s="93">
        <f t="shared" si="17"/>
        <v>2807</v>
      </c>
      <c r="M64" s="94">
        <f t="shared" si="18"/>
        <v>0.70099750623441404</v>
      </c>
      <c r="N64" s="80"/>
    </row>
    <row r="65" spans="2:14">
      <c r="D65" s="89" t="s">
        <v>2</v>
      </c>
      <c r="E65" s="90"/>
      <c r="F65" s="91">
        <f>SUM(F60:F64)</f>
        <v>91482.099999999991</v>
      </c>
      <c r="G65" s="92">
        <f>SUM(G60:G64)</f>
        <v>18826.8</v>
      </c>
      <c r="H65" s="93">
        <f t="shared" si="15"/>
        <v>110308.9</v>
      </c>
      <c r="I65" s="94">
        <f t="shared" si="16"/>
        <v>0.82932655479294959</v>
      </c>
      <c r="J65" s="91">
        <v>80885.600000000006</v>
      </c>
      <c r="K65" s="92">
        <v>19735.2</v>
      </c>
      <c r="L65" s="93">
        <f t="shared" si="17"/>
        <v>100620.8</v>
      </c>
      <c r="M65" s="94">
        <f t="shared" si="18"/>
        <v>0.80386560234066917</v>
      </c>
      <c r="N65" s="80"/>
    </row>
    <row r="66" spans="2:14">
      <c r="D66" s="76" t="s">
        <v>54</v>
      </c>
      <c r="E66" s="77" t="s">
        <v>103</v>
      </c>
      <c r="F66" s="76"/>
      <c r="G66" s="76"/>
      <c r="H66" s="76"/>
      <c r="I66" s="76"/>
      <c r="J66" s="76"/>
      <c r="K66" s="77"/>
      <c r="L66" s="77"/>
      <c r="M66" s="77"/>
      <c r="N66" s="80"/>
    </row>
    <row r="67" spans="2:14">
      <c r="D67" s="78" t="s">
        <v>55</v>
      </c>
      <c r="E67" s="79"/>
      <c r="F67" s="79"/>
      <c r="G67" s="79"/>
      <c r="N67" s="80"/>
    </row>
    <row r="68" spans="2:14">
      <c r="D68" s="25" t="s">
        <v>56</v>
      </c>
      <c r="E68" s="79"/>
      <c r="F68" s="79"/>
      <c r="G68" s="79"/>
      <c r="N68" s="80"/>
    </row>
    <row r="69" spans="2:14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2:14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1" spans="2:14" ht="16.8">
      <c r="B71" s="50" t="s">
        <v>87</v>
      </c>
      <c r="C71" s="80"/>
      <c r="D71" s="134" t="s">
        <v>101</v>
      </c>
      <c r="E71" s="134"/>
      <c r="F71" s="134"/>
      <c r="G71" s="134"/>
      <c r="H71" s="134"/>
      <c r="I71" s="134"/>
      <c r="J71" s="134"/>
      <c r="K71" s="134"/>
      <c r="L71" s="134"/>
      <c r="M71" s="134"/>
      <c r="N71" s="80"/>
    </row>
    <row r="72" spans="2:14">
      <c r="C72" s="53"/>
      <c r="D72" s="133" t="s">
        <v>59</v>
      </c>
      <c r="E72" s="133"/>
      <c r="F72" s="133"/>
      <c r="G72" s="133"/>
      <c r="H72" s="133"/>
      <c r="I72" s="133"/>
      <c r="J72" s="133"/>
      <c r="K72" s="133"/>
      <c r="L72" s="133"/>
      <c r="M72" s="133"/>
      <c r="N72" s="80"/>
    </row>
    <row r="73" spans="2:14" ht="16.2">
      <c r="D73" s="127" t="s">
        <v>60</v>
      </c>
      <c r="E73" s="127"/>
      <c r="F73" s="129">
        <v>2019</v>
      </c>
      <c r="G73" s="130"/>
      <c r="H73" s="130"/>
      <c r="I73" s="130"/>
      <c r="J73" s="129" t="s">
        <v>96</v>
      </c>
      <c r="K73" s="130"/>
      <c r="L73" s="130"/>
      <c r="M73" s="130"/>
      <c r="N73" s="80"/>
    </row>
    <row r="74" spans="2:14" ht="20.399999999999999">
      <c r="D74" s="128"/>
      <c r="E74" s="128"/>
      <c r="F74" s="81" t="s">
        <v>61</v>
      </c>
      <c r="G74" s="82" t="s">
        <v>62</v>
      </c>
      <c r="H74" s="82" t="s">
        <v>63</v>
      </c>
      <c r="I74" s="82" t="s">
        <v>64</v>
      </c>
      <c r="J74" s="81" t="s">
        <v>61</v>
      </c>
      <c r="K74" s="82" t="s">
        <v>62</v>
      </c>
      <c r="L74" s="82" t="s">
        <v>99</v>
      </c>
      <c r="M74" s="82" t="s">
        <v>64</v>
      </c>
    </row>
    <row r="75" spans="2:14">
      <c r="D75" s="109" t="s">
        <v>89</v>
      </c>
      <c r="E75" s="84"/>
      <c r="F75" s="85">
        <v>30881</v>
      </c>
      <c r="G75" s="86">
        <v>1084.0999999999999</v>
      </c>
      <c r="H75" s="87">
        <f>+G75+F75</f>
        <v>31965.1</v>
      </c>
      <c r="I75" s="88">
        <f>+F75/H75</f>
        <v>0.96608488632915279</v>
      </c>
      <c r="J75" s="85">
        <v>27610.1</v>
      </c>
      <c r="K75" s="86">
        <v>1419.8</v>
      </c>
      <c r="L75" s="87">
        <f>+K75+J75</f>
        <v>29029.899999999998</v>
      </c>
      <c r="M75" s="88">
        <f>+J75/L75</f>
        <v>0.95109180534552307</v>
      </c>
    </row>
    <row r="76" spans="2:14">
      <c r="D76" s="109" t="s">
        <v>90</v>
      </c>
      <c r="E76" s="84"/>
      <c r="F76" s="85">
        <v>45416.2</v>
      </c>
      <c r="G76" s="86">
        <v>4143.8999999999996</v>
      </c>
      <c r="H76" s="87">
        <f t="shared" ref="H76:H79" si="19">+G76+F76</f>
        <v>49560.1</v>
      </c>
      <c r="I76" s="88">
        <f t="shared" ref="I76:I79" si="20">+F76/H76</f>
        <v>0.91638636725914591</v>
      </c>
      <c r="J76" s="85">
        <v>36190.9</v>
      </c>
      <c r="K76" s="86">
        <v>3055.7</v>
      </c>
      <c r="L76" s="87">
        <f t="shared" ref="L76:L79" si="21">+K76+J76</f>
        <v>39246.6</v>
      </c>
      <c r="M76" s="88">
        <f t="shared" ref="M76:M79" si="22">+J76/L76</f>
        <v>0.92214102622902372</v>
      </c>
    </row>
    <row r="77" spans="2:14">
      <c r="D77" s="109" t="s">
        <v>91</v>
      </c>
      <c r="E77" s="84"/>
      <c r="F77" s="85">
        <v>8392.2999999999993</v>
      </c>
      <c r="G77" s="86">
        <v>5958.8</v>
      </c>
      <c r="H77" s="87">
        <f t="shared" si="19"/>
        <v>14351.099999999999</v>
      </c>
      <c r="I77" s="88">
        <f t="shared" si="20"/>
        <v>0.58478444161074761</v>
      </c>
      <c r="J77" s="85">
        <v>8629.2999999999993</v>
      </c>
      <c r="K77" s="86">
        <v>6420.4</v>
      </c>
      <c r="L77" s="87">
        <f t="shared" si="21"/>
        <v>15049.699999999999</v>
      </c>
      <c r="M77" s="88">
        <f t="shared" si="22"/>
        <v>0.57338684492049674</v>
      </c>
    </row>
    <row r="78" spans="2:14">
      <c r="D78" s="110" t="s">
        <v>92</v>
      </c>
      <c r="E78" s="90"/>
      <c r="F78" s="91">
        <v>6792.6</v>
      </c>
      <c r="G78" s="92">
        <v>7639.9</v>
      </c>
      <c r="H78" s="93">
        <f t="shared" si="19"/>
        <v>14432.5</v>
      </c>
      <c r="I78" s="94">
        <f t="shared" si="20"/>
        <v>0.47064611120734456</v>
      </c>
      <c r="J78" s="91">
        <v>8455.4</v>
      </c>
      <c r="K78" s="92">
        <v>8839.2999999999993</v>
      </c>
      <c r="L78" s="93">
        <f t="shared" si="21"/>
        <v>17294.699999999997</v>
      </c>
      <c r="M78" s="94">
        <f t="shared" si="22"/>
        <v>0.48890122407442749</v>
      </c>
    </row>
    <row r="79" spans="2:14">
      <c r="D79" s="89" t="s">
        <v>2</v>
      </c>
      <c r="E79" s="90"/>
      <c r="F79" s="91">
        <f>SUM(F75:F78)</f>
        <v>91482.1</v>
      </c>
      <c r="G79" s="92">
        <f>SUM(G75:G78)</f>
        <v>18826.699999999997</v>
      </c>
      <c r="H79" s="93">
        <f t="shared" si="19"/>
        <v>110308.8</v>
      </c>
      <c r="I79" s="94">
        <f t="shared" si="20"/>
        <v>0.82932730661561005</v>
      </c>
      <c r="J79" s="91">
        <v>80885.600000000006</v>
      </c>
      <c r="K79" s="92">
        <v>19735.2</v>
      </c>
      <c r="L79" s="93">
        <f t="shared" si="21"/>
        <v>100620.8</v>
      </c>
      <c r="M79" s="94">
        <f t="shared" si="22"/>
        <v>0.80386560234066917</v>
      </c>
    </row>
    <row r="80" spans="2:14">
      <c r="D80" s="76" t="s">
        <v>54</v>
      </c>
      <c r="E80" s="77" t="s">
        <v>103</v>
      </c>
      <c r="F80" s="76"/>
      <c r="G80" s="76"/>
      <c r="H80" s="76"/>
      <c r="I80" s="76"/>
      <c r="J80" s="76"/>
      <c r="K80" s="77"/>
      <c r="L80" s="77"/>
      <c r="M80" s="77"/>
    </row>
    <row r="81" spans="4:7">
      <c r="D81" s="78" t="s">
        <v>55</v>
      </c>
      <c r="E81" s="79"/>
      <c r="F81" s="79"/>
      <c r="G81" s="79"/>
    </row>
    <row r="82" spans="4:7">
      <c r="D82" s="25" t="s">
        <v>56</v>
      </c>
      <c r="E82" s="79"/>
      <c r="F82" s="79"/>
      <c r="G82" s="79"/>
    </row>
  </sheetData>
  <mergeCells count="23">
    <mergeCell ref="D56:M56"/>
    <mergeCell ref="D2:N2"/>
    <mergeCell ref="D6:I6"/>
    <mergeCell ref="D7:I7"/>
    <mergeCell ref="D24:M24"/>
    <mergeCell ref="D25:M25"/>
    <mergeCell ref="D26:E27"/>
    <mergeCell ref="F26:I26"/>
    <mergeCell ref="J26:M26"/>
    <mergeCell ref="D40:M40"/>
    <mergeCell ref="D41:M41"/>
    <mergeCell ref="D42:E43"/>
    <mergeCell ref="F42:I42"/>
    <mergeCell ref="J42:M42"/>
    <mergeCell ref="D73:E74"/>
    <mergeCell ref="F73:I73"/>
    <mergeCell ref="J73:M73"/>
    <mergeCell ref="D57:M57"/>
    <mergeCell ref="D58:E59"/>
    <mergeCell ref="F58:I58"/>
    <mergeCell ref="J58:M58"/>
    <mergeCell ref="D71:M71"/>
    <mergeCell ref="D72:M7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ADC06-A3E4-426D-B6A9-19139A8D61A7}">
  <dimension ref="A1:D31"/>
  <sheetViews>
    <sheetView showGridLines="0" workbookViewId="0">
      <selection activeCell="C7" sqref="C7"/>
    </sheetView>
  </sheetViews>
  <sheetFormatPr defaultRowHeight="10.199999999999999"/>
  <cols>
    <col min="1" max="1" width="158" style="26" customWidth="1"/>
    <col min="2" max="3" width="15" style="26" bestFit="1" customWidth="1"/>
    <col min="4" max="4" width="11.33203125" style="26" bestFit="1" customWidth="1"/>
    <col min="5" max="16384" width="8.88671875" style="26"/>
  </cols>
  <sheetData>
    <row r="1" spans="1:4">
      <c r="A1" s="137" t="s">
        <v>36</v>
      </c>
      <c r="B1" s="137"/>
      <c r="C1" s="137"/>
      <c r="D1" s="137"/>
    </row>
    <row r="3" spans="1:4">
      <c r="A3" s="138" t="s">
        <v>34</v>
      </c>
      <c r="B3" s="138"/>
      <c r="C3" s="138"/>
      <c r="D3" s="138"/>
    </row>
    <row r="4" spans="1:4">
      <c r="A4" s="138" t="s">
        <v>35</v>
      </c>
      <c r="B4" s="138"/>
      <c r="C4" s="138"/>
      <c r="D4" s="138"/>
    </row>
    <row r="5" spans="1:4">
      <c r="A5" s="40" t="s">
        <v>31</v>
      </c>
      <c r="B5" s="38"/>
      <c r="C5" s="38"/>
      <c r="D5" s="39"/>
    </row>
    <row r="6" spans="1:4">
      <c r="A6" s="40" t="s">
        <v>30</v>
      </c>
      <c r="B6" s="38"/>
      <c r="C6" s="38"/>
      <c r="D6" s="39"/>
    </row>
    <row r="7" spans="1:4">
      <c r="A7" s="40" t="s">
        <v>29</v>
      </c>
      <c r="B7" s="38"/>
      <c r="C7" s="38"/>
      <c r="D7" s="39"/>
    </row>
    <row r="8" spans="1:4">
      <c r="A8" s="40"/>
      <c r="B8" s="38"/>
      <c r="C8" s="38"/>
      <c r="D8" s="39"/>
    </row>
    <row r="9" spans="1:4">
      <c r="A9" s="40"/>
      <c r="B9" s="38"/>
      <c r="C9" s="38"/>
      <c r="D9" s="39"/>
    </row>
    <row r="10" spans="1:4">
      <c r="A10" s="41" t="s">
        <v>33</v>
      </c>
      <c r="B10" s="38"/>
      <c r="C10" s="38"/>
      <c r="D10" s="39"/>
    </row>
    <row r="11" spans="1:4">
      <c r="A11" s="42" t="s">
        <v>27</v>
      </c>
      <c r="B11" s="43">
        <v>69091780</v>
      </c>
      <c r="C11" s="44">
        <v>0</v>
      </c>
      <c r="D11" s="44" t="s">
        <v>32</v>
      </c>
    </row>
    <row r="12" spans="1:4">
      <c r="A12" s="45" t="s">
        <v>4</v>
      </c>
      <c r="B12" s="46" t="s">
        <v>3</v>
      </c>
      <c r="C12" s="47" t="s">
        <v>24</v>
      </c>
      <c r="D12" s="45" t="s">
        <v>25</v>
      </c>
    </row>
    <row r="13" spans="1:4" ht="20.399999999999999">
      <c r="A13" s="42" t="s">
        <v>15</v>
      </c>
      <c r="B13" s="43">
        <v>39813547</v>
      </c>
      <c r="C13" s="44">
        <v>0</v>
      </c>
      <c r="D13" s="44" t="s">
        <v>10</v>
      </c>
    </row>
    <row r="14" spans="1:4">
      <c r="A14" s="42" t="s">
        <v>13</v>
      </c>
      <c r="B14" s="48">
        <v>29278233</v>
      </c>
      <c r="C14" s="49">
        <v>0</v>
      </c>
      <c r="D14" s="49" t="s">
        <v>10</v>
      </c>
    </row>
    <row r="17" spans="1:4">
      <c r="A17" s="41" t="s">
        <v>28</v>
      </c>
      <c r="B17" s="38"/>
      <c r="C17" s="38"/>
      <c r="D17" s="39"/>
    </row>
    <row r="18" spans="1:4" ht="10.8" thickBot="1">
      <c r="A18" s="30" t="s">
        <v>27</v>
      </c>
      <c r="B18" s="32">
        <v>15125613</v>
      </c>
      <c r="C18" s="32">
        <v>5768788</v>
      </c>
      <c r="D18" s="31" t="s">
        <v>26</v>
      </c>
    </row>
    <row r="19" spans="1:4" ht="10.8" thickBot="1">
      <c r="A19" s="36" t="s">
        <v>4</v>
      </c>
      <c r="B19" s="37" t="s">
        <v>3</v>
      </c>
      <c r="C19" s="33" t="s">
        <v>24</v>
      </c>
      <c r="D19" s="36" t="s">
        <v>25</v>
      </c>
    </row>
    <row r="20" spans="1:4" ht="10.8" thickBot="1">
      <c r="A20" s="27" t="s">
        <v>23</v>
      </c>
      <c r="B20" s="28">
        <v>3945422</v>
      </c>
      <c r="C20" s="28">
        <v>483787</v>
      </c>
      <c r="D20" s="29" t="s">
        <v>22</v>
      </c>
    </row>
    <row r="21" spans="1:4" ht="10.8" thickBot="1">
      <c r="A21" s="27" t="s">
        <v>21</v>
      </c>
      <c r="B21" s="34">
        <v>0</v>
      </c>
      <c r="C21" s="34">
        <v>0</v>
      </c>
      <c r="D21" s="34" t="s">
        <v>10</v>
      </c>
    </row>
    <row r="22" spans="1:4" ht="10.8" thickBot="1">
      <c r="A22" s="27" t="s">
        <v>20</v>
      </c>
      <c r="B22" s="35">
        <v>883281</v>
      </c>
      <c r="C22" s="35">
        <v>882297</v>
      </c>
      <c r="D22" s="34" t="s">
        <v>19</v>
      </c>
    </row>
    <row r="23" spans="1:4" ht="10.8" thickBot="1">
      <c r="A23" s="27" t="s">
        <v>18</v>
      </c>
      <c r="B23" s="34">
        <v>0</v>
      </c>
      <c r="C23" s="34">
        <v>0</v>
      </c>
      <c r="D23" s="34" t="s">
        <v>10</v>
      </c>
    </row>
    <row r="24" spans="1:4" ht="21" thickBot="1">
      <c r="A24" s="27" t="s">
        <v>17</v>
      </c>
      <c r="B24" s="34">
        <v>0</v>
      </c>
      <c r="C24" s="34"/>
      <c r="D24" s="34" t="s">
        <v>10</v>
      </c>
    </row>
    <row r="25" spans="1:4" ht="10.8" thickBot="1">
      <c r="A25" s="27" t="s">
        <v>16</v>
      </c>
      <c r="B25" s="35">
        <v>8523</v>
      </c>
      <c r="C25" s="34"/>
      <c r="D25" s="34"/>
    </row>
    <row r="26" spans="1:4" ht="21" thickBot="1">
      <c r="A26" s="27" t="s">
        <v>15</v>
      </c>
      <c r="B26" s="35">
        <v>1513510</v>
      </c>
      <c r="C26" s="35">
        <v>1361910</v>
      </c>
      <c r="D26" s="34" t="s">
        <v>14</v>
      </c>
    </row>
    <row r="27" spans="1:4" ht="10.8" thickBot="1">
      <c r="A27" s="27" t="s">
        <v>13</v>
      </c>
      <c r="B27" s="35">
        <v>1532948</v>
      </c>
      <c r="C27" s="35">
        <v>1505718</v>
      </c>
      <c r="D27" s="34" t="s">
        <v>12</v>
      </c>
    </row>
    <row r="28" spans="1:4" ht="10.8" thickBot="1">
      <c r="A28" s="27" t="s">
        <v>11</v>
      </c>
      <c r="B28" s="35">
        <v>5399650</v>
      </c>
      <c r="C28" s="34">
        <v>0</v>
      </c>
      <c r="D28" s="34" t="s">
        <v>10</v>
      </c>
    </row>
    <row r="29" spans="1:4" ht="10.8" thickBot="1">
      <c r="A29" s="27" t="s">
        <v>9</v>
      </c>
      <c r="B29" s="35">
        <v>1410519</v>
      </c>
      <c r="C29" s="35">
        <v>1306085</v>
      </c>
      <c r="D29" s="34" t="s">
        <v>8</v>
      </c>
    </row>
    <row r="30" spans="1:4" ht="21" thickBot="1">
      <c r="A30" s="27" t="s">
        <v>7</v>
      </c>
      <c r="B30" s="35">
        <v>215880</v>
      </c>
      <c r="C30" s="35">
        <v>114495</v>
      </c>
      <c r="D30" s="34" t="s">
        <v>5</v>
      </c>
    </row>
    <row r="31" spans="1:4" ht="21" thickBot="1">
      <c r="A31" s="27" t="s">
        <v>6</v>
      </c>
      <c r="B31" s="35">
        <v>215880</v>
      </c>
      <c r="C31" s="35">
        <v>114495</v>
      </c>
      <c r="D31" s="34" t="s">
        <v>5</v>
      </c>
    </row>
  </sheetData>
  <mergeCells count="3">
    <mergeCell ref="A1:D1"/>
    <mergeCell ref="A3:D3"/>
    <mergeCell ref="A4:D4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Perucámaras </vt:lpstr>
      <vt:lpstr>Índice</vt:lpstr>
      <vt:lpstr>Macro Región Oriente</vt:lpstr>
      <vt:lpstr>Amazonas</vt:lpstr>
      <vt:lpstr>Loreto</vt:lpstr>
      <vt:lpstr>San Martín</vt:lpstr>
      <vt:lpstr>Ucayali</vt:lpstr>
      <vt:lpstr>Ancash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Guerra</dc:creator>
  <cp:lastModifiedBy>Roy Condor Guerra</cp:lastModifiedBy>
  <dcterms:created xsi:type="dcterms:W3CDTF">2021-01-10T03:39:07Z</dcterms:created>
  <dcterms:modified xsi:type="dcterms:W3CDTF">2021-04-03T18:24:29Z</dcterms:modified>
</cp:coreProperties>
</file>